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flant\Desktop\DOK\ZAK\Z2023\04 DUBEN 23\Hřbitov Hodonín\Aktualizace 18052023\"/>
    </mc:Choice>
  </mc:AlternateContent>
  <xr:revisionPtr revIDLastSave="0" documentId="8_{C815959D-A5CE-41C2-8274-2AE4F24C5DC9}" xr6:coauthVersionLast="47" xr6:coauthVersionMax="47" xr10:uidLastSave="{00000000-0000-0000-0000-000000000000}"/>
  <bookViews>
    <workbookView xWindow="-109" yWindow="-109" windowWidth="26301" windowHeight="14169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4 Pol'!$A$1:$X$428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18" i="12"/>
  <c r="G9" i="12"/>
  <c r="I9" i="12"/>
  <c r="I8" i="12" s="1"/>
  <c r="K9" i="12"/>
  <c r="K8" i="12" s="1"/>
  <c r="M9" i="12"/>
  <c r="O9" i="12"/>
  <c r="Q9" i="12"/>
  <c r="Q8" i="12" s="1"/>
  <c r="V9" i="12"/>
  <c r="G19" i="12"/>
  <c r="I19" i="12"/>
  <c r="K19" i="12"/>
  <c r="M19" i="12"/>
  <c r="O19" i="12"/>
  <c r="Q19" i="12"/>
  <c r="V19" i="12"/>
  <c r="V8" i="12" s="1"/>
  <c r="G24" i="12"/>
  <c r="G8" i="12" s="1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O8" i="12" s="1"/>
  <c r="Q30" i="12"/>
  <c r="V30" i="12"/>
  <c r="G34" i="12"/>
  <c r="I34" i="12"/>
  <c r="K34" i="12"/>
  <c r="M34" i="12"/>
  <c r="O34" i="12"/>
  <c r="Q34" i="12"/>
  <c r="V34" i="12"/>
  <c r="G42" i="12"/>
  <c r="I42" i="12"/>
  <c r="I41" i="12" s="1"/>
  <c r="K42" i="12"/>
  <c r="K41" i="12" s="1"/>
  <c r="M42" i="12"/>
  <c r="O42" i="12"/>
  <c r="O41" i="12" s="1"/>
  <c r="Q42" i="12"/>
  <c r="Q41" i="12" s="1"/>
  <c r="V42" i="12"/>
  <c r="G47" i="12"/>
  <c r="G41" i="12" s="1"/>
  <c r="I47" i="12"/>
  <c r="K47" i="12"/>
  <c r="O47" i="12"/>
  <c r="Q47" i="12"/>
  <c r="V47" i="12"/>
  <c r="V41" i="12" s="1"/>
  <c r="G55" i="12"/>
  <c r="M55" i="12" s="1"/>
  <c r="I55" i="12"/>
  <c r="K55" i="12"/>
  <c r="O55" i="12"/>
  <c r="Q55" i="12"/>
  <c r="V55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83" i="12"/>
  <c r="I83" i="12"/>
  <c r="K83" i="12"/>
  <c r="M83" i="12"/>
  <c r="O83" i="12"/>
  <c r="Q83" i="12"/>
  <c r="V83" i="12"/>
  <c r="G102" i="12"/>
  <c r="G103" i="12"/>
  <c r="M103" i="12" s="1"/>
  <c r="I103" i="12"/>
  <c r="K103" i="12"/>
  <c r="O103" i="12"/>
  <c r="Q103" i="12"/>
  <c r="Q102" i="12" s="1"/>
  <c r="V103" i="12"/>
  <c r="V102" i="12" s="1"/>
  <c r="G109" i="12"/>
  <c r="M109" i="12" s="1"/>
  <c r="I109" i="12"/>
  <c r="K109" i="12"/>
  <c r="K102" i="12" s="1"/>
  <c r="O109" i="12"/>
  <c r="O102" i="12" s="1"/>
  <c r="Q109" i="12"/>
  <c r="V109" i="12"/>
  <c r="G137" i="12"/>
  <c r="I137" i="12"/>
  <c r="K137" i="12"/>
  <c r="M137" i="12"/>
  <c r="O137" i="12"/>
  <c r="Q137" i="12"/>
  <c r="V137" i="12"/>
  <c r="G143" i="12"/>
  <c r="I143" i="12"/>
  <c r="K143" i="12"/>
  <c r="M143" i="12"/>
  <c r="O143" i="12"/>
  <c r="Q143" i="12"/>
  <c r="V143" i="12"/>
  <c r="G157" i="12"/>
  <c r="M157" i="12" s="1"/>
  <c r="I157" i="12"/>
  <c r="I102" i="12" s="1"/>
  <c r="K157" i="12"/>
  <c r="O157" i="12"/>
  <c r="Q157" i="12"/>
  <c r="V157" i="12"/>
  <c r="G200" i="12"/>
  <c r="I200" i="12"/>
  <c r="V200" i="12"/>
  <c r="G201" i="12"/>
  <c r="M201" i="12" s="1"/>
  <c r="M200" i="12" s="1"/>
  <c r="I201" i="12"/>
  <c r="K201" i="12"/>
  <c r="K200" i="12" s="1"/>
  <c r="O201" i="12"/>
  <c r="Q201" i="12"/>
  <c r="Q200" i="12" s="1"/>
  <c r="V201" i="12"/>
  <c r="G204" i="12"/>
  <c r="I204" i="12"/>
  <c r="K204" i="12"/>
  <c r="M204" i="12"/>
  <c r="O204" i="12"/>
  <c r="O200" i="12" s="1"/>
  <c r="Q204" i="12"/>
  <c r="V204" i="12"/>
  <c r="G206" i="12"/>
  <c r="O206" i="12"/>
  <c r="G207" i="12"/>
  <c r="I207" i="12"/>
  <c r="I206" i="12" s="1"/>
  <c r="K207" i="12"/>
  <c r="K206" i="12" s="1"/>
  <c r="M207" i="12"/>
  <c r="M206" i="12" s="1"/>
  <c r="O207" i="12"/>
  <c r="Q207" i="12"/>
  <c r="Q206" i="12" s="1"/>
  <c r="V207" i="12"/>
  <c r="V206" i="12" s="1"/>
  <c r="K209" i="12"/>
  <c r="G210" i="12"/>
  <c r="M210" i="12" s="1"/>
  <c r="I210" i="12"/>
  <c r="I209" i="12" s="1"/>
  <c r="K210" i="12"/>
  <c r="O210" i="12"/>
  <c r="O209" i="12" s="1"/>
  <c r="Q210" i="12"/>
  <c r="V210" i="12"/>
  <c r="V209" i="12" s="1"/>
  <c r="G212" i="12"/>
  <c r="M212" i="12" s="1"/>
  <c r="I212" i="12"/>
  <c r="K212" i="12"/>
  <c r="O212" i="12"/>
  <c r="Q212" i="12"/>
  <c r="Q209" i="12" s="1"/>
  <c r="V212" i="12"/>
  <c r="G214" i="12"/>
  <c r="G215" i="12"/>
  <c r="I215" i="12"/>
  <c r="K215" i="12"/>
  <c r="K214" i="12" s="1"/>
  <c r="M215" i="12"/>
  <c r="O215" i="12"/>
  <c r="O214" i="12" s="1"/>
  <c r="Q215" i="12"/>
  <c r="Q214" i="12" s="1"/>
  <c r="V215" i="12"/>
  <c r="V214" i="12" s="1"/>
  <c r="G223" i="12"/>
  <c r="I223" i="12"/>
  <c r="K223" i="12"/>
  <c r="M223" i="12"/>
  <c r="O223" i="12"/>
  <c r="Q223" i="12"/>
  <c r="V223" i="12"/>
  <c r="G228" i="12"/>
  <c r="I228" i="12"/>
  <c r="I214" i="12" s="1"/>
  <c r="K228" i="12"/>
  <c r="M228" i="12"/>
  <c r="O228" i="12"/>
  <c r="Q228" i="12"/>
  <c r="V228" i="12"/>
  <c r="G230" i="12"/>
  <c r="M230" i="12" s="1"/>
  <c r="I230" i="12"/>
  <c r="K230" i="12"/>
  <c r="O230" i="12"/>
  <c r="Q230" i="12"/>
  <c r="V230" i="12"/>
  <c r="G257" i="12"/>
  <c r="M257" i="12" s="1"/>
  <c r="I257" i="12"/>
  <c r="K257" i="12"/>
  <c r="O257" i="12"/>
  <c r="Q257" i="12"/>
  <c r="V257" i="12"/>
  <c r="G259" i="12"/>
  <c r="I259" i="12"/>
  <c r="K259" i="12"/>
  <c r="M259" i="12"/>
  <c r="O259" i="12"/>
  <c r="Q259" i="12"/>
  <c r="V259" i="12"/>
  <c r="G279" i="12"/>
  <c r="I279" i="12"/>
  <c r="K279" i="12"/>
  <c r="M279" i="12"/>
  <c r="O279" i="12"/>
  <c r="Q279" i="12"/>
  <c r="V279" i="12"/>
  <c r="G289" i="12"/>
  <c r="I289" i="12"/>
  <c r="K289" i="12"/>
  <c r="M289" i="12"/>
  <c r="O289" i="12"/>
  <c r="Q289" i="12"/>
  <c r="V289" i="12"/>
  <c r="G299" i="12"/>
  <c r="M299" i="12" s="1"/>
  <c r="M298" i="12" s="1"/>
  <c r="I299" i="12"/>
  <c r="I298" i="12" s="1"/>
  <c r="K299" i="12"/>
  <c r="K298" i="12" s="1"/>
  <c r="O299" i="12"/>
  <c r="O298" i="12" s="1"/>
  <c r="Q299" i="12"/>
  <c r="V299" i="12"/>
  <c r="V298" i="12" s="1"/>
  <c r="G300" i="12"/>
  <c r="M300" i="12" s="1"/>
  <c r="I300" i="12"/>
  <c r="K300" i="12"/>
  <c r="O300" i="12"/>
  <c r="Q300" i="12"/>
  <c r="Q298" i="12" s="1"/>
  <c r="V300" i="12"/>
  <c r="G301" i="12"/>
  <c r="G302" i="12"/>
  <c r="I302" i="12"/>
  <c r="K302" i="12"/>
  <c r="K301" i="12" s="1"/>
  <c r="M302" i="12"/>
  <c r="M301" i="12" s="1"/>
  <c r="O302" i="12"/>
  <c r="O301" i="12" s="1"/>
  <c r="Q302" i="12"/>
  <c r="Q301" i="12" s="1"/>
  <c r="V302" i="12"/>
  <c r="V301" i="12" s="1"/>
  <c r="G313" i="12"/>
  <c r="I313" i="12"/>
  <c r="K313" i="12"/>
  <c r="M313" i="12"/>
  <c r="O313" i="12"/>
  <c r="Q313" i="12"/>
  <c r="V313" i="12"/>
  <c r="G321" i="12"/>
  <c r="I321" i="12"/>
  <c r="I301" i="12" s="1"/>
  <c r="K321" i="12"/>
  <c r="M321" i="12"/>
  <c r="O321" i="12"/>
  <c r="Q321" i="12"/>
  <c r="V321" i="12"/>
  <c r="G323" i="12"/>
  <c r="M323" i="12" s="1"/>
  <c r="M322" i="12" s="1"/>
  <c r="I323" i="12"/>
  <c r="I322" i="12" s="1"/>
  <c r="K323" i="12"/>
  <c r="K322" i="12" s="1"/>
  <c r="O323" i="12"/>
  <c r="Q323" i="12"/>
  <c r="Q322" i="12" s="1"/>
  <c r="V323" i="12"/>
  <c r="G325" i="12"/>
  <c r="I325" i="12"/>
  <c r="K325" i="12"/>
  <c r="M325" i="12"/>
  <c r="O325" i="12"/>
  <c r="O322" i="12" s="1"/>
  <c r="Q325" i="12"/>
  <c r="V325" i="12"/>
  <c r="V322" i="12" s="1"/>
  <c r="G329" i="12"/>
  <c r="I329" i="12"/>
  <c r="I328" i="12" s="1"/>
  <c r="K329" i="12"/>
  <c r="K328" i="12" s="1"/>
  <c r="M329" i="12"/>
  <c r="O329" i="12"/>
  <c r="O328" i="12" s="1"/>
  <c r="Q329" i="12"/>
  <c r="Q328" i="12" s="1"/>
  <c r="V329" i="12"/>
  <c r="V328" i="12" s="1"/>
  <c r="G332" i="12"/>
  <c r="M332" i="12" s="1"/>
  <c r="I332" i="12"/>
  <c r="K332" i="12"/>
  <c r="O332" i="12"/>
  <c r="Q332" i="12"/>
  <c r="V332" i="12"/>
  <c r="G334" i="12"/>
  <c r="G328" i="12" s="1"/>
  <c r="I334" i="12"/>
  <c r="K334" i="12"/>
  <c r="O334" i="12"/>
  <c r="Q334" i="12"/>
  <c r="V334" i="12"/>
  <c r="V335" i="12"/>
  <c r="G336" i="12"/>
  <c r="M336" i="12" s="1"/>
  <c r="I336" i="12"/>
  <c r="I335" i="12" s="1"/>
  <c r="K336" i="12"/>
  <c r="K335" i="12" s="1"/>
  <c r="O336" i="12"/>
  <c r="O335" i="12" s="1"/>
  <c r="Q336" i="12"/>
  <c r="V336" i="12"/>
  <c r="G367" i="12"/>
  <c r="I367" i="12"/>
  <c r="K367" i="12"/>
  <c r="M367" i="12"/>
  <c r="O367" i="12"/>
  <c r="Q367" i="12"/>
  <c r="Q335" i="12" s="1"/>
  <c r="V367" i="12"/>
  <c r="G400" i="12"/>
  <c r="I400" i="12"/>
  <c r="K400" i="12"/>
  <c r="M400" i="12"/>
  <c r="O400" i="12"/>
  <c r="Q400" i="12"/>
  <c r="V400" i="12"/>
  <c r="G402" i="12"/>
  <c r="I402" i="12"/>
  <c r="K402" i="12"/>
  <c r="M402" i="12"/>
  <c r="O402" i="12"/>
  <c r="Q402" i="12"/>
  <c r="V402" i="12"/>
  <c r="G404" i="12"/>
  <c r="M404" i="12" s="1"/>
  <c r="I404" i="12"/>
  <c r="K404" i="12"/>
  <c r="O404" i="12"/>
  <c r="Q404" i="12"/>
  <c r="V404" i="12"/>
  <c r="G409" i="12"/>
  <c r="M409" i="12" s="1"/>
  <c r="I409" i="12"/>
  <c r="K409" i="12"/>
  <c r="O409" i="12"/>
  <c r="Q409" i="12"/>
  <c r="V409" i="12"/>
  <c r="Q411" i="12"/>
  <c r="V411" i="12"/>
  <c r="G412" i="12"/>
  <c r="G411" i="12" s="1"/>
  <c r="I412" i="12"/>
  <c r="I411" i="12" s="1"/>
  <c r="K412" i="12"/>
  <c r="M412" i="12"/>
  <c r="M411" i="12" s="1"/>
  <c r="O412" i="12"/>
  <c r="Q412" i="12"/>
  <c r="V412" i="12"/>
  <c r="G413" i="12"/>
  <c r="I413" i="12"/>
  <c r="K413" i="12"/>
  <c r="K411" i="12" s="1"/>
  <c r="M413" i="12"/>
  <c r="O413" i="12"/>
  <c r="O411" i="12" s="1"/>
  <c r="Q413" i="12"/>
  <c r="V413" i="12"/>
  <c r="G415" i="12"/>
  <c r="M415" i="12" s="1"/>
  <c r="M414" i="12" s="1"/>
  <c r="I415" i="12"/>
  <c r="I414" i="12" s="1"/>
  <c r="K415" i="12"/>
  <c r="K414" i="12" s="1"/>
  <c r="O415" i="12"/>
  <c r="O414" i="12" s="1"/>
  <c r="Q415" i="12"/>
  <c r="V415" i="12"/>
  <c r="V414" i="12" s="1"/>
  <c r="G416" i="12"/>
  <c r="M416" i="12" s="1"/>
  <c r="I416" i="12"/>
  <c r="K416" i="12"/>
  <c r="O416" i="12"/>
  <c r="Q416" i="12"/>
  <c r="Q414" i="12" s="1"/>
  <c r="V416" i="12"/>
  <c r="AE418" i="12"/>
  <c r="AF418" i="12"/>
  <c r="I20" i="1"/>
  <c r="I19" i="1"/>
  <c r="I18" i="1"/>
  <c r="I17" i="1"/>
  <c r="I16" i="1"/>
  <c r="I63" i="1"/>
  <c r="J55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0" i="1" l="1"/>
  <c r="J51" i="1"/>
  <c r="J52" i="1"/>
  <c r="J57" i="1"/>
  <c r="J59" i="1"/>
  <c r="J58" i="1"/>
  <c r="J53" i="1"/>
  <c r="J54" i="1"/>
  <c r="G26" i="1"/>
  <c r="A26" i="1"/>
  <c r="G28" i="1"/>
  <c r="G23" i="1"/>
  <c r="M214" i="12"/>
  <c r="M328" i="12"/>
  <c r="M8" i="12"/>
  <c r="M335" i="12"/>
  <c r="M102" i="12"/>
  <c r="M209" i="12"/>
  <c r="M47" i="12"/>
  <c r="M41" i="12" s="1"/>
  <c r="G335" i="12"/>
  <c r="G414" i="12"/>
  <c r="G298" i="12"/>
  <c r="G209" i="12"/>
  <c r="G322" i="12"/>
  <c r="M334" i="12"/>
  <c r="M24" i="12"/>
  <c r="I21" i="1"/>
  <c r="J61" i="1"/>
  <c r="J49" i="1"/>
  <c r="J50" i="1"/>
  <c r="J56" i="1"/>
  <c r="J62" i="1"/>
  <c r="J41" i="1"/>
  <c r="J40" i="1"/>
  <c r="J39" i="1"/>
  <c r="J42" i="1" s="1"/>
  <c r="H42" i="1"/>
  <c r="A23" i="1" l="1"/>
  <c r="J63" i="1"/>
  <c r="G24" i="1" l="1"/>
  <c r="A27" i="1" s="1"/>
  <c r="A29" i="1" s="1"/>
  <c r="G29" i="1" s="1"/>
  <c r="G27" i="1" s="1"/>
  <c r="A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Haflant</author>
  </authors>
  <commentList>
    <comment ref="S6" authorId="0" shapeId="0" xr:uid="{8CDADF1C-C041-4855-BDDB-87ABD18B584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055F9E9-6BA0-4BEF-BF5C-3102F029B45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<sst xmlns="http://schemas.openxmlformats.org/spreadsheetml/2006/main" count="1273" uniqueCount="457">
  <si>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</si>
  <si>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</si>
  <si>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</si>
  <si>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</si>
  <si>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</si>
  <si>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</si>
  <si>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</si>
  <si>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</si>
  <si>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</si>
  <si>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</si>
  <si>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</si>
  <si>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</si>
  <si>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</si>
  <si>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</si>
  <si>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</si>
  <si>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</si>
  <si>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</si>
  <si>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</si>
  <si>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</si>
  <si>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</si>
  <si>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</si>
  <si>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</si>
  <si>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</si>
  <si>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</si>
  <si>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</si>
  <si>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</si>
  <si>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</si>
  <si>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</si>
  <si>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</si>
  <si>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</si>
  <si>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</si>
  <si>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</si>
  <si>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</si>
  <si>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</si>
  <si>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</si>
  <si>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</si>
  <si>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</si>
  <si>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</si>
  <si>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</si>
  <si>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</si>
  <si>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</si>
  <si>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</si>
  <si>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</si>
  <si>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4</t>
  </si>
  <si>
    <t>Zeď č.3 - etapa IV</t>
  </si>
  <si>
    <t>SO 01</t>
  </si>
  <si>
    <t>Zeď</t>
  </si>
  <si>
    <t>Objekt:</t>
  </si>
  <si>
    <t>Rozpočet:</t>
  </si>
  <si>
    <t>202011</t>
  </si>
  <si>
    <t>Sanace hřbitovní zdi Hodonín - památkově chráněná část parc.č.1051,k.ú.Hodonín</t>
  </si>
  <si>
    <t>Město Hodonín</t>
  </si>
  <si>
    <t>Masarykovo nám. 53/1</t>
  </si>
  <si>
    <t>Hodonín</t>
  </si>
  <si>
    <t>69501</t>
  </si>
  <si>
    <t>00284891</t>
  </si>
  <si>
    <t>CZ699001303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</si>
  <si>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</si>
  <si>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</si>
  <si>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</si>
  <si>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</si>
  <si>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</si>
  <si>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</si>
  <si>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</si>
  <si>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</si>
  <si>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</si>
  <si>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</si>
  <si>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</si>
  <si>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</si>
  <si>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</si>
  <si>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</si>
  <si>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</si>
  <si>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</si>
  <si>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</si>
  <si>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</si>
  <si>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</si>
  <si>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</si>
  <si>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</si>
  <si>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</si>
  <si>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</si>
  <si>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</si>
  <si>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</si>
  <si>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765</t>
  </si>
  <si>
    <t>Krytiny tvrdé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</si>
  <si>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</si>
  <si>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</si>
  <si>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</si>
  <si>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</si>
  <si>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</si>
  <si>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</si>
  <si>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</si>
  <si>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</si>
  <si>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</si>
  <si>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</si>
  <si>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</si>
  <si>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</si>
  <si>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</si>
  <si>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</si>
  <si>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</si>
  <si>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</si>
  <si>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</si>
  <si>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</si>
  <si>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</si>
  <si>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</si>
  <si>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</si>
  <si>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</si>
  <si>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</si>
  <si>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</si>
  <si>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</si>
  <si>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</si>
  <si>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</si>
  <si>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</si>
  <si>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</si>
  <si>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</si>
  <si>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</si>
  <si>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</si>
  <si>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tř. 3</t>
  </si>
  <si>
    <t>m3</t>
  </si>
  <si>
    <t>RTS 23/ I</t>
  </si>
  <si>
    <t>Práce</t>
  </si>
  <si>
    <t>POL1_1</t>
  </si>
  <si>
    <t xml:space="preserve">v.č.C.3 - Výkres tvaru hřbitoví stěny - situace nový stav : </t>
  </si>
  <si>
    <t>VV</t>
  </si>
  <si>
    <t xml:space="preserve">v.č.D.1.1.-04 - Výkres stavebních úprav - ETAPA IV. : </t>
  </si>
  <si>
    <t xml:space="preserve">Technická zpráva odst.1.2.5. Zeď č.3 - ETAPA IV. : </t>
  </si>
  <si>
    <t xml:space="preserve">výkopek z vnitřní strany bude odvezen na mezideponii a výkopek z vnější strany zůstane na místě pro zpětný zásyp : </t>
  </si>
  <si>
    <t xml:space="preserve">vnitřní strana : </t>
  </si>
  <si>
    <t>ruční výkop  šířky 0,3 m a hlb.0,3 m : 0,3*0,3*158,26</t>
  </si>
  <si>
    <t xml:space="preserve">vnější strana : </t>
  </si>
  <si>
    <t>ruční výkop  šířky 0,3 m a hlb.0,3 m : 0,3*0,3*37,99</t>
  </si>
  <si>
    <t>ruční výkop šířky 0,5 m a hlb. 0,5 m : (158,26-37,99)*0,5*0,5</t>
  </si>
  <si>
    <t>162301101R00</t>
  </si>
  <si>
    <t>Vodorovné přemístění výkopku z hor.1-4 do 500 m na mezideponii počítám v areálu hřbitova</t>
  </si>
  <si>
    <t xml:space="preserve">vnitřní strana - tam : </t>
  </si>
  <si>
    <t>a zpět : 14,2434</t>
  </si>
  <si>
    <t>162201203R00</t>
  </si>
  <si>
    <t>Vodorovné přemíst.výkopku, kolečko hor.1-4, do 10m</t>
  </si>
  <si>
    <t>162201210R00</t>
  </si>
  <si>
    <t>Příplatek za dalš.10 m, kolečko, výkop. z hor.1- 4</t>
  </si>
  <si>
    <t>s vysypáním do kontejneru : 14,243*10</t>
  </si>
  <si>
    <t>167101101R00</t>
  </si>
  <si>
    <t>Nakládání výkopku z hor.1-4 v množství do 100 m3</t>
  </si>
  <si>
    <t>174101102R00</t>
  </si>
  <si>
    <t>Zásyp ruční se zhutněním</t>
  </si>
  <si>
    <t>310901113R00</t>
  </si>
  <si>
    <t>Úprava líce při zdění režného zdiva volně bez lišt</t>
  </si>
  <si>
    <t>m2</t>
  </si>
  <si>
    <t>z položky spárování nového zdiva : 322,102</t>
  </si>
  <si>
    <t>311231127R00</t>
  </si>
  <si>
    <t>Zdivo nosné cihelné z CP 29 P25 na MVC bez dodávky cihel s použitím suché maltové směsi</t>
  </si>
  <si>
    <t xml:space="preserve">zdi : </t>
  </si>
  <si>
    <t>část od osy 22 po osu 38 - 16 polí o výšce 1835-575=1260 mm : 16*3,75*1,26*0,3</t>
  </si>
  <si>
    <t>část od osy 38 po osu 39 : 1*1,4*1,26*0,3</t>
  </si>
  <si>
    <t>Mezisoučet</t>
  </si>
  <si>
    <t>316244054R00</t>
  </si>
  <si>
    <t>Ukončující vrstvy z cihel CP 29 cm, P25 nastojato - koruna zdi a spodní římsa</t>
  </si>
  <si>
    <t xml:space="preserve">koruna zdi : </t>
  </si>
  <si>
    <t>v poli mezi osami 1-11 - 10 polí : 10*3,75*0,45</t>
  </si>
  <si>
    <t>v poli mezi osami 14-20 - 6 polí : 6*3,75*0,45</t>
  </si>
  <si>
    <t>v poli mezi osami 22-38 - 16 polí : 16*3,75*0,45</t>
  </si>
  <si>
    <t>v poli mezi osami 38-39 : 1,4*0,45</t>
  </si>
  <si>
    <t xml:space="preserve">spodní římsy : </t>
  </si>
  <si>
    <t>římsa pilíře v ose 39 : 0,65*0,1*2+0,075*0,1*4+0,3*0,1</t>
  </si>
  <si>
    <t>349235851R00</t>
  </si>
  <si>
    <t>Doplnění plošných fasádních prvků vylož. do 8 cm</t>
  </si>
  <si>
    <t>3% z výměry spárování starého zdiva : 716,063*0,03</t>
  </si>
  <si>
    <t>349235861R00</t>
  </si>
  <si>
    <t>Doplnění plošných fasádních prvků vylož. do 15 cm</t>
  </si>
  <si>
    <t>5% z výměry spárování starého zdiva : 716,063*0,05</t>
  </si>
  <si>
    <t>331231124RT3</t>
  </si>
  <si>
    <t>Zdivo pilířů cihelné z CP 29 P25 na MVC bez dodávky cihel s použitím suché maltové směsi</t>
  </si>
  <si>
    <t>Vlastní</t>
  </si>
  <si>
    <t>Indiv</t>
  </si>
  <si>
    <t>pilíř č.39 rohový nad spodní římsou : 0,45*0,45*2,54</t>
  </si>
  <si>
    <t>části pilířů nad spodní římsou - 17 ks délky (2,54-0,575)=1,965 : 0,45*0,45*1,965*17</t>
  </si>
  <si>
    <t>část pilířů nad horní římsou (korunou zdiva) - 21 ks délky 0,54 m : 0,45*0,45*0,54*21</t>
  </si>
  <si>
    <t xml:space="preserve">pilíře pod spodní římsou : </t>
  </si>
  <si>
    <t>v ose č.39 rohový : 0,6*0,6*0,7</t>
  </si>
  <si>
    <t>59610019R</t>
  </si>
  <si>
    <t>Cihla plná CP 30x15x7 cm  P 40 MPa stejný barevný odstín jako původní</t>
  </si>
  <si>
    <t>1000 ks</t>
  </si>
  <si>
    <t>Specifikace</t>
  </si>
  <si>
    <t>POL3_1</t>
  </si>
  <si>
    <t xml:space="preserve">PILÍŘE : </t>
  </si>
  <si>
    <t>Začátek provozního součtu</t>
  </si>
  <si>
    <t xml:space="preserve">  zdivo pilířů celkem 9,827 m3 : </t>
  </si>
  <si>
    <t xml:space="preserve">  očištění 6,44987 m3 : </t>
  </si>
  <si>
    <t>Konec provozního součtu</t>
  </si>
  <si>
    <t>chybějící cihly pro zdění pilířů : (9,827-6,45)*285*0,001*1,05</t>
  </si>
  <si>
    <t>chybějící cihly pro zdění zdí : (23,209-17,948)*307*0,001*1,05</t>
  </si>
  <si>
    <t>chybějící cihly pro spodní římsu a korunu : (54,82-30,217)*43*0,001*1,05</t>
  </si>
  <si>
    <t/>
  </si>
  <si>
    <t xml:space="preserve">koruna zdi - výměra v m2 : </t>
  </si>
  <si>
    <t xml:space="preserve">  v poli mezi osami 1-2 (20% do suti) : 3,75*0,45</t>
  </si>
  <si>
    <t xml:space="preserve">  v poli mezi osami 2-3 (20% do suti) : 2*0,45</t>
  </si>
  <si>
    <t xml:space="preserve">  část od osy 22 po osu 38 - 16 polí - (20% do suti) : 16*3,75*0,45</t>
  </si>
  <si>
    <t xml:space="preserve">  část od osy 38 po osu 39 - (20 % do suti) : 1*1,4*0,45</t>
  </si>
  <si>
    <t xml:space="preserve">  Mezisoučet</t>
  </si>
  <si>
    <t>622903111R00</t>
  </si>
  <si>
    <t>Očištění zdí a valů před opravou, ručně  včetně dočištění ocelovými kartáči</t>
  </si>
  <si>
    <t xml:space="preserve">v.č.D.1.1.-02 - Výkres stavebních úprav - ETAPA II. : </t>
  </si>
  <si>
    <t xml:space="preserve">Technická zpráva odst.1.2.3. Zeď č.1 - ETAPA II. : </t>
  </si>
  <si>
    <t>z položky spárování původního zdiva : 716,063</t>
  </si>
  <si>
    <t>627452111RT3</t>
  </si>
  <si>
    <t>Spárování nových zdí jednokomponentní, hydrofilní jádrovou sanační omítkou s tepelně izolačními a sušícími účinky např.Baurex-Aqua</t>
  </si>
  <si>
    <t>část od osy 22 po osu 38 - 16 polí o výšce 1835-575=1260 mm a 1750-575 : 16*3,75*(1,835-0,575)+16*3,75*(1,75-0,575)</t>
  </si>
  <si>
    <t>část od osy 38 po osu 39 : 1*1,4*(1,835-0,575)+1*1,4*(1,75-0,575)</t>
  </si>
  <si>
    <t>v poli mezi osami 1-11 - 10 polí : 10*3,75*0,95</t>
  </si>
  <si>
    <t>v poli mezi osami 14-20 - 6 polí : 6*3,75*0,95</t>
  </si>
  <si>
    <t>v poli mezi osami 22-38 - 16 polí : 16*3,75*0,95</t>
  </si>
  <si>
    <t>v poli mezi osami 38-39 : 1,4*0,95</t>
  </si>
  <si>
    <t>pilíř č.39 rohový nad spodní římsou - čela - obě strany : (0,45+0,45)*(2,54-0,235)</t>
  </si>
  <si>
    <t>seříznutá část 1 ks = 0,0529 m2 - čela - obě strany : (0,0529+0,0529)</t>
  </si>
  <si>
    <t>bok bez zdi : 0,45*2,305</t>
  </si>
  <si>
    <t>bok se zdí : 0,45*2,305-(0,3*1,793+0,45*0,15)</t>
  </si>
  <si>
    <t>části pilířů nad spodní římsou - 17 ks délky 1,73 m - čela : (0,45+0,45)*1,73*17</t>
  </si>
  <si>
    <t>seříznutá část : (0,0529+0,0529)*17</t>
  </si>
  <si>
    <t>boky se zdí - 33 stran : (0,45*1,73-(0,3*1,218+0,45*0,15))*33</t>
  </si>
  <si>
    <t>část pilířů nad horní římsou (korunou zdiva) - 21 ks : 0,45*4*0,305*21</t>
  </si>
  <si>
    <t>seříznutá část 1 ks = 0,0529 m2 - čela - obě strany : (0,0529+0,0529)*21</t>
  </si>
  <si>
    <t>622491143R00</t>
  </si>
  <si>
    <t>Nátěr zdiva hydrofobní vodoředitelnou bezrozpouštědlovou siloxanovou emulzí 1x např.Dicosil 305</t>
  </si>
  <si>
    <t xml:space="preserve">v.č.D.1.1.-03 - Výkres stavebních úprav - ETAPA III. : </t>
  </si>
  <si>
    <t xml:space="preserve">Technická zpráva odst.1.2.4. Zeď č.2 - ETAPA III. : </t>
  </si>
  <si>
    <t>z položky spárování starého zdiva : 716,063</t>
  </si>
  <si>
    <t>622491144R00</t>
  </si>
  <si>
    <t>Nátěr koruny stěn univerzálním siloxanovým polymerovým hydrofobizačním prostředkem 2 x např.NOAX 2000</t>
  </si>
  <si>
    <t xml:space="preserve">koruna zdi - nové zdivo : </t>
  </si>
  <si>
    <t xml:space="preserve">koruna zdi - staré zdivo : </t>
  </si>
  <si>
    <t>v poli mezi osami 11-14 : (3,75*2+1,5+0,55)*0,95</t>
  </si>
  <si>
    <t>v poli mezi 20-22 : 3,75*2*0,95</t>
  </si>
  <si>
    <t>627452931RT4</t>
  </si>
  <si>
    <t>Spárování starého zdiva cihelného do hl. 5 až 8 cm, spárování jednokomponentní, hydrofilní jádrovou sanační omítkou s tepelně izolačními a sušícími účinky např.Baurex-Aqua</t>
  </si>
  <si>
    <t xml:space="preserve">výpočet průměrné výšky - vnitřní strana počítám po odklizení nánosů 0,3 + po dokopávkách 0,3 : </t>
  </si>
  <si>
    <t xml:space="preserve">soklové zdivo- průměrná výška 0,6 m - VNITŘNÍ STRANA : </t>
  </si>
  <si>
    <t>pole mezi osami 1-14 délky 3,6 m - celkem 13 polí : 3,6*0,6*13</t>
  </si>
  <si>
    <t>pole mezi osami 14-38 délky 3,6 m - celkem 24 polí : 3,6*0,6*24</t>
  </si>
  <si>
    <t>pole mezi osami 38-39 délky 1,25 m : 1,25*0,6</t>
  </si>
  <si>
    <t xml:space="preserve">počítám průměrnou výšku spárování venkovní strany na délce 37,99 m 1,1 m : </t>
  </si>
  <si>
    <t xml:space="preserve">soklové zdivo- průměrná výška 1,1 m - VENKOVNÍ STRANA : </t>
  </si>
  <si>
    <t>mezi osami 1-10 délky 3,6 m - celkem 9 polí : 3,6*1,1*9</t>
  </si>
  <si>
    <t>mezi osami 10-14 počítám průměrnou výšku 0,45 m : 3,6*0,45*4</t>
  </si>
  <si>
    <t>mezi osami 14-38 počítám průměrnou výšku 0,6 m - celkem 24 polí : 3,6*0,6*24</t>
  </si>
  <si>
    <t>mezi osami 38-39 : 1,25*0,6</t>
  </si>
  <si>
    <t xml:space="preserve">nadzákladová část nad spodní římsou - venkovní i vnitřní strana : </t>
  </si>
  <si>
    <t>pole mezi osami 1 - 13 - 12 polí - počítám výšku 1,835 m a 1,75 m : 12*3,75*1,835+12*3,75*1,75</t>
  </si>
  <si>
    <t>pole mez osami 13-14 : (1,5+0,55)*1,835+(1,5+0,55)*1,75</t>
  </si>
  <si>
    <t>pole mezi osami 14-22 - 8 polí : 8*3,75*1,835+8*3,75*1,75</t>
  </si>
  <si>
    <t>pole mezi osami 22-38 - 16 polí výšky 0,575 m obě strany : 16*3,75*0,575*2</t>
  </si>
  <si>
    <t>pole mezi osami 38-39 : 1,4*0,575*2</t>
  </si>
  <si>
    <t xml:space="preserve">spodní římsa (nad soklovým zdivem) - venkovní i vnitřní strana : </t>
  </si>
  <si>
    <t>pole mezi osami 1-38 délky 3,55 m 37 polí : 3,55*(0,095+0,15+0,02)*2*37</t>
  </si>
  <si>
    <t>pole mezi osami 38-39 : 1,2*(0,095+0,15+0,02)*2</t>
  </si>
  <si>
    <t>spodní římsa (nad soklovými pilíři) - venkovní i vnitřní strana 39 ks : (0,65*0,1+0,075*0,1*2+(0,65+0,35)*0,15+(0,65+0,35)*0,02)*2*39</t>
  </si>
  <si>
    <t xml:space="preserve">soklové pilíře - VNITŘNÍ  STRANA : </t>
  </si>
  <si>
    <t>1-38 : (0,075+0,6+0,075)*0,6*38</t>
  </si>
  <si>
    <t xml:space="preserve">soklové pilíře - VENKOVNÍ  STRANA : </t>
  </si>
  <si>
    <t>1-10 : (0,075+0,6+0,075)*1,1*10</t>
  </si>
  <si>
    <t>11-14 : 0,75*0,45*4</t>
  </si>
  <si>
    <t>15-38 : 0,75*0,6*24</t>
  </si>
  <si>
    <t>části pilířů nad spodní římsou - 21 ks délky 2 m - čela pilířů : (0,45+0,45)*2*21</t>
  </si>
  <si>
    <t>dtto - boky pilířů : 0,075*4*2*21</t>
  </si>
  <si>
    <t>642201011RAB</t>
  </si>
  <si>
    <t>Výměna branky 1kř 150/185 cm, oprava ostění bez změny velikosti otvoru - tzv. na klíč</t>
  </si>
  <si>
    <t>kus</t>
  </si>
  <si>
    <t>Agregovaná položka</t>
  </si>
  <si>
    <t>POL2_1</t>
  </si>
  <si>
    <t xml:space="preserve">L profily zárubně a překladu jsou velmi rezavé s korozními úbytky, tak dávám nové : </t>
  </si>
  <si>
    <t>dveře v poli mezi osami 38-39 110/215 cm : 1</t>
  </si>
  <si>
    <t>608601856RA</t>
  </si>
  <si>
    <t>Atyp.branka  jednokř. š=150 cm, v.=185 cm - věrná kopie původní ( i materiál) s panty a zámkem impregnovaná vakuotlakovou metodou v původním odstnínu</t>
  </si>
  <si>
    <t>v poli 13-14 : 1</t>
  </si>
  <si>
    <t>941955002R00</t>
  </si>
  <si>
    <t>Lešení lehké pomocné, výška podlahy do 1,9 m</t>
  </si>
  <si>
    <t>z venkovní strany zdi : 160*2</t>
  </si>
  <si>
    <t>900      RT1</t>
  </si>
  <si>
    <t>HZS - nezkalkulovatelné náklady - ztížené výkopy,montáž nopové fólie,injektáž mezi hroby aj.</t>
  </si>
  <si>
    <t>h</t>
  </si>
  <si>
    <t>Prav.M</t>
  </si>
  <si>
    <t>HZS</t>
  </si>
  <si>
    <t>POL10_8</t>
  </si>
  <si>
    <t>dávám rezervu 480 h : 480</t>
  </si>
  <si>
    <t>913      R00</t>
  </si>
  <si>
    <t>Hzs - odstranění popínavé zeleně, vyrovnání okolního terénu (zbavení nánosů u paty zdi)  odvoz a likvidace zeleně,nánosů a možné poplatky za uložení</t>
  </si>
  <si>
    <t>odborný odhad 4 pracovníci po 56 hodinách : 4*56</t>
  </si>
  <si>
    <t>970231350R00</t>
  </si>
  <si>
    <t>Seřezání poslední řady cihel (pod korunou zdi) pod úhlem 20 stupňů - zeď tloušťky 300 mm délka řezu 350 mm</t>
  </si>
  <si>
    <t>m</t>
  </si>
  <si>
    <t>v poli mezi osami 38-39 : 1*1,4</t>
  </si>
  <si>
    <t>zbytek celkem 16 polí : 16*3,75</t>
  </si>
  <si>
    <t>v části odstranění nadezdívek 15 polí : 15*3,75</t>
  </si>
  <si>
    <t>978015291R00</t>
  </si>
  <si>
    <t>Otlučení omítek vnějších MVC v složit.1-4 do 100 %</t>
  </si>
  <si>
    <t>vnější strana od osy 1 po osu 11 : (37,99+0,45+3,75+0,45+0,15*11)*(1,85+0,8)</t>
  </si>
  <si>
    <t>978023411R00</t>
  </si>
  <si>
    <t>Vysekání a úprava spár zdiva cihelného - jen ponechané zdivo</t>
  </si>
  <si>
    <t>979022011R00</t>
  </si>
  <si>
    <t>Očištění cihel plných od MVC, včetně vytřídění cihel</t>
  </si>
  <si>
    <t>část pilířů nad spodní římsou - 17 ks délky 1,730 (10% do suti včetně seříznuté části) : 0,45*0,45*1,73*17*0,9</t>
  </si>
  <si>
    <t>seříznutá část 1 ks = 0,0238 m3 : 0,0238*17*0,9</t>
  </si>
  <si>
    <t>krajní pilíř v ose 39 (10% do suti) : 0,56*0,48*3*0,9</t>
  </si>
  <si>
    <t>část pilířů nad horní římsou (korunou zdiva) - 23 ks délky 0,305 m (vše do suti včetně seříznuté části) : 0,45*0,45*0,305*23*0</t>
  </si>
  <si>
    <t>seříznutá část 1 ks = 0,0238 m3 : 0,0238*23*0</t>
  </si>
  <si>
    <t>bez seříznuté části (vše do suti) : 0,45*0,45*0,540*9*0 +0,3*0,3*0,75*6*0</t>
  </si>
  <si>
    <t xml:space="preserve">rozebrání nadezdívek a dozdívek : </t>
  </si>
  <si>
    <t>část od osy 1 po osu 2 - vše do sutě : (1,45+0,3)*0,5*3,75*0,3*0</t>
  </si>
  <si>
    <t>část od osy 2 po osu č.10 -  8 polí - vše do suti : 8*3,75*0,45*0,3*0</t>
  </si>
  <si>
    <t>část od osy 14 po osu 16 - 2 pole - vše do suti : 2*3,75*1,05*0,3*0</t>
  </si>
  <si>
    <t>část od osy 16 po osu 20 - 4 pole - vše do suti : 4*3,75*0,90*0,3*0</t>
  </si>
  <si>
    <t xml:space="preserve">stávající zdi : </t>
  </si>
  <si>
    <t>část od osy 22 po osu 38 - 16 polí - (20% do suti) : 16*3,75*1,218*0,3*0,8</t>
  </si>
  <si>
    <t>část od osy 38 po osu 39 - (20 % do suti) : 1*1,4*1,218*0,3*0,8</t>
  </si>
  <si>
    <t>v poli mezi osami 1-2 (20% do suti) : 3,75*0,45*0,15*0,8</t>
  </si>
  <si>
    <t>v poli mezi osami 2-3 (20% do suti) : 2*0,45*0,15*0,8</t>
  </si>
  <si>
    <t>část od osy 22 po osu 38 - 16 polí - (20% do suti) : 16*3,75*0,45*0,15*0,8</t>
  </si>
  <si>
    <t>část od osy 38 po osu 39 - (20 % do suti) : 1*1,4*0,45*0,15*0,8</t>
  </si>
  <si>
    <t>979097011R00</t>
  </si>
  <si>
    <t>Pronájem kontejneru 4 t</t>
  </si>
  <si>
    <t xml:space="preserve">den   </t>
  </si>
  <si>
    <t xml:space="preserve"> 100 dnů 4 ks kontejnerů : 100*4</t>
  </si>
  <si>
    <t>962032251R00</t>
  </si>
  <si>
    <t>Bourání zdiva z cihel pálených na MVC postupným rozebíráním ke zpětnému použití</t>
  </si>
  <si>
    <t>část od osy 1 po osu 2 - vše do sutě : (1,45+0,3)*0,5*3,75*0,3</t>
  </si>
  <si>
    <t>část od osy 2 po osu č.10 -  8 polí - vše do suti : 8*3,75*0,45*0,3</t>
  </si>
  <si>
    <t>část od osy 14 po osu 16 - 2 pole - vše do suti : 2*3,75*1,05*0,3</t>
  </si>
  <si>
    <t>část od osy 16 po osu 20 - 4 pole - vše do suti : 4*3,75*0,90*0,3</t>
  </si>
  <si>
    <t>část od osy 22 po osu 38 - 16 polí - (20% do suti) : 16*3,75*1,218*0,3</t>
  </si>
  <si>
    <t>část od osy 38 po osu 39 - (20 % do suti) : 1*1,4*1,218*0,3</t>
  </si>
  <si>
    <t>v poli mezi osami 1-2 (20% do suti) : 3,75*0,45*0,15</t>
  </si>
  <si>
    <t>v poli mezi osami 2-3 (20% do suti) : 2*0,45*0,15</t>
  </si>
  <si>
    <t>část od osy 22 po osu 38 - 16 polí - (20% do suti) : 16*3,75*0,45*0,15</t>
  </si>
  <si>
    <t>část od osy 38 po osu 39 - (20 % do suti) : 1*1,4*0,45*0,15</t>
  </si>
  <si>
    <t>962032315R00</t>
  </si>
  <si>
    <t>Bourání pilířů cihelných postupným rozebíráním ke zpětnému použití</t>
  </si>
  <si>
    <t>část pilířů nad spodní římsou - 17 ks délky 1,730 (10% do suti včetně seříznuté části) : 0,45*0,45*1,73*17</t>
  </si>
  <si>
    <t>seříznutá část 1 ks = 0,0238 m3 : 0,0238*17</t>
  </si>
  <si>
    <t>krajní pilíř v ose 39 (10% do suti) : 0,56*0,48*3</t>
  </si>
  <si>
    <t>část pilířů nad horní římsou (korunou zdiva) - 23 ks délky 0,305 m (vše do suti včetně seříznuté části) : 0,45*0,45*0,305*23</t>
  </si>
  <si>
    <t>seříznutá část 1 ks = 0,0238 m3 : 0,0238*23</t>
  </si>
  <si>
    <t>bez seříznuté části (vše do suti) : 0,45*0,45*0,540*9 +0,3*0,3*0,75*6</t>
  </si>
  <si>
    <t>970231450R00</t>
  </si>
  <si>
    <t>Seřezání posledních tří řad ve zhlaví pilíře pod úhlem 45 stupňů šířka řezu 450 mm</t>
  </si>
  <si>
    <t xml:space="preserve">Souhrnná technická zpráva B.2.2 Celkové urb. a arch.řešení : </t>
  </si>
  <si>
    <t xml:space="preserve">  na 1 ks pilíře je délka řezu 2x 0,32 m : 2*0,32</t>
  </si>
  <si>
    <t>celkem 39 ks pilířů : 0,64*39</t>
  </si>
  <si>
    <t>999281145R00</t>
  </si>
  <si>
    <t>Přesun hmot pro opravy a údržbu do v. 6 m, nošením</t>
  </si>
  <si>
    <t>t</t>
  </si>
  <si>
    <t>POL1_</t>
  </si>
  <si>
    <t>999281193R00</t>
  </si>
  <si>
    <t>Přesun hmot, opravy a údržba, příplatek do 1 km</t>
  </si>
  <si>
    <t>711483020RZ1</t>
  </si>
  <si>
    <t>Dodávka a montáž nopové fólie svisle a vodorovně do tvaru písmene " L"  včetně doplňků a detailů</t>
  </si>
  <si>
    <t xml:space="preserve">DETAILY - řádné provedení odskoků u pilířů : </t>
  </si>
  <si>
    <t>svisle 0,3 m a vodorovně 0,2 m : 0,5*3,6*37*1,15+0,5*0,075*2*38*1,15</t>
  </si>
  <si>
    <t>svisle 0,3 m a vodorovně 0,2 m : 0,5*3,6*9*1,15+0,5*0,075*2*10*1,15</t>
  </si>
  <si>
    <t>svisle 0,5 m avodorovně  0,5 m : 1*3,6*28*1,15+1*0,075*2*29*1,15</t>
  </si>
  <si>
    <t>poslední pole : 1*1,25*1,15+1*0,075*2*2*1,15+0,6*1*1,15</t>
  </si>
  <si>
    <t>711491372RXX</t>
  </si>
  <si>
    <t>Vodorovná hydroizolace chemickou clonou provedenou beztlakovou injektáží včetně dodávky injektážní hmoty (např.AQUABARIER 3)</t>
  </si>
  <si>
    <t xml:space="preserve">m2    </t>
  </si>
  <si>
    <t xml:space="preserve">PARAMETRY  A  TECHNOLOGICKÉ  POSTUPY viz přílohy : </t>
  </si>
  <si>
    <t xml:space="preserve">přes nadzákladové zdivo budou použita šikmá injektáž : </t>
  </si>
  <si>
    <t>přes pilíře 0,9 m - 39 ks pilířů : 39*0,6*0,9</t>
  </si>
  <si>
    <t>přes zdivo 0,75 m - 37 polí o délce 3,60 m + 1 pole o délce 1,25 m : 37*3,6*0,75+1,25*0,75</t>
  </si>
  <si>
    <t>998711201R00</t>
  </si>
  <si>
    <t>Přesun hmot pro izolace proti vodě, výšky do 6 m</t>
  </si>
  <si>
    <t>POL7_</t>
  </si>
  <si>
    <t>762088113R00</t>
  </si>
  <si>
    <t>Zakrývání provizorní plachtou 12x15m,vč.odstranění</t>
  </si>
  <si>
    <t>ochránění hrobových míst : 5</t>
  </si>
  <si>
    <t xml:space="preserve">ochránění hrobových míst : </t>
  </si>
  <si>
    <t>z vnitřní strany zdi : 160*2</t>
  </si>
  <si>
    <t>765313133RS1</t>
  </si>
  <si>
    <t>Hřeben z hřebenáčů č.2 do malty z hřebenáčů režných</t>
  </si>
  <si>
    <t>POL1_7</t>
  </si>
  <si>
    <t>celkem 39 ks pilířů - počítám na každý pilíř 0,5 m : 39*0,5</t>
  </si>
  <si>
    <t>765613311R00</t>
  </si>
  <si>
    <t>Stříšky pilířů z keramických drážkových tašek, úprava povrchu přírodní režná uložení zplna do malty</t>
  </si>
  <si>
    <t xml:space="preserve">ks    </t>
  </si>
  <si>
    <t>v.č.C.3 - Výkres tvaru hřbitoví stěny - situace nový stav : 39</t>
  </si>
  <si>
    <t>998765201R00</t>
  </si>
  <si>
    <t>Přesun hmot pro krytiny tvrdé, výšky do 6 m</t>
  </si>
  <si>
    <t>979081111RT2</t>
  </si>
  <si>
    <t>Odvoz suti a vybour. hmot na skládku do 1 km kontejnerem 4 t</t>
  </si>
  <si>
    <t>POL1_3</t>
  </si>
  <si>
    <t xml:space="preserve">BOURÁNÍ PILÍŘŮ : </t>
  </si>
  <si>
    <t>část pilířů nad spodní římsou - 17 ks délky 1,730 (10% do suti včetně seříznuté části) : 0,45*0,45*1,73*17*0,1*1,8</t>
  </si>
  <si>
    <t>seříznutá část 1 ks = 0,0238 m3 : 0,0238*17*0,1*1,8</t>
  </si>
  <si>
    <t>krajní pilíř v ose 39 (10% do suti) : 0,56*0,48*3*0,1*1,8</t>
  </si>
  <si>
    <t xml:space="preserve">BOURÁNÍ  ZDIVA : </t>
  </si>
  <si>
    <t>část od osy 1 po osu 2 - vše do sutě : (1,45+0,3)*0,5*3,75*0,3*1,95</t>
  </si>
  <si>
    <t>část od osy 2 po osu č.10 -  8 polí - vše do suti : 8*3,75*0,45*0,3*1,95</t>
  </si>
  <si>
    <t>část od osy 14 po osu 16 - 2 pole - vše do suti : 2*3,75*1,05*0,3*1,95</t>
  </si>
  <si>
    <t>část od osy 16 po osu 20 - 4 pole - vše do suti : 4*3,75*0,90*0,3*1,95</t>
  </si>
  <si>
    <t xml:space="preserve">stávající zdi nad spodní římsou : </t>
  </si>
  <si>
    <t>část od osy 22 po osu 38 - 16 polí - (20% do suti) : 16*3,75*1,218*0,3*0,2*1,95</t>
  </si>
  <si>
    <t>část od osy 38 po osu 39 - (20 % do suti) : 1*1,4*1,218*0,3*0,2*1,95</t>
  </si>
  <si>
    <t>v poli mezi osami 1-2 (20% do suti) : 3,75*0,45*0,15*0,2*1,95</t>
  </si>
  <si>
    <t>v poli mezi osami 2-3 (20% do suti) : 2*0,45*0,15*0,2*1,95</t>
  </si>
  <si>
    <t>část od osy 22 po osu 38 - 16 polí - (20% do suti) : 16*3,75*0,45*0,15*0,2*1,95</t>
  </si>
  <si>
    <t>část od osy 38 po osu 39 - (20 % do suti) : 1*1,4*0,45*0,15*0,2*1,95</t>
  </si>
  <si>
    <t>otlučené omítky : 117,368*0,059</t>
  </si>
  <si>
    <t>vysekání spár : 10,025</t>
  </si>
  <si>
    <t>očištění cihel : 2,337</t>
  </si>
  <si>
    <t>seřezání : 0,054+0,011</t>
  </si>
  <si>
    <t>979081121RT2</t>
  </si>
  <si>
    <t>Příplatek k odvozu za každý další 1 km kontejnerem 4 t</t>
  </si>
  <si>
    <t>část pilířů nad spodní římsou - 17 ks délky 1,730 (10% do suti včetně seříznuté části) : 0,45*0,45*1,73*17*0,1*1,8*4</t>
  </si>
  <si>
    <t>seříznutá část 1 ks = 0,0238 m3 : 0,0238*17*0,1*1,8*4</t>
  </si>
  <si>
    <t>krajní pilíř v ose 39 (10% do suti) : 0,56*0,48*3*0,1*1,8*4</t>
  </si>
  <si>
    <t>část pilířů nad horní římsou (korunou zdiva) - 23 ks délky 0,305 m (vše do suti včetně seříznuté části) : 0,45*0,45*0,305*23*4</t>
  </si>
  <si>
    <t>seříznutá část 1 ks = 0,0238 m3 : 0,0238*23*4</t>
  </si>
  <si>
    <t>bez seříznuté části (vše do suti) : 0,45*0,45*0,540*9*4 +0,3*0,3*0,75*6*4</t>
  </si>
  <si>
    <t>část od osy 1 po osu 2 - vše do sutě : (1,45+0,3)*0,5*3,75*0,3*1,95*4</t>
  </si>
  <si>
    <t>část od osy 2 po osu č.10 -  8 polí - vše do suti : 8*3,75*0,45*0,3*1,95*4</t>
  </si>
  <si>
    <t>část od osy 14 po osu 16 - 2 pole - vše do suti : 2*3,75*1,05*0,3*1,95*4</t>
  </si>
  <si>
    <t>část od osy 16 po osu 20 - 4 pole - vše do suti : 4*3,75*0,90*0,3*1,95*4</t>
  </si>
  <si>
    <t>část od osy 22 po osu 38 - 16 polí - (20% do suti) : 16*3,75*1,218*0,3*0,2*1,95*4</t>
  </si>
  <si>
    <t>část od osy 38 po osu 39 - (20 % do suti) : 1*1,4*1,218*0,3*0,2*1,95*4</t>
  </si>
  <si>
    <t>v poli mezi osami 1-2 (20% do suti) : 3,75*0,45*0,15*0,2*1,95*4</t>
  </si>
  <si>
    <t>v poli mezi osami 2-3 (20% do suti) : 2*0,45*0,15*0,2*1,95*4</t>
  </si>
  <si>
    <t>část od osy 22 po osu 38 - 16 polí - (20% do suti) : 16*3,75*0,45*0,15*0,2*1,95*4</t>
  </si>
  <si>
    <t>část od osy 38 po osu 39 - (20 % do suti) : 1*1,4*0,45*0,15*0,2*1,95*4</t>
  </si>
  <si>
    <t>otlučené omítky : 117,368*0,059*14</t>
  </si>
  <si>
    <t>vysekání spár : 10,025*14</t>
  </si>
  <si>
    <t>očištění cihel : 2,337*14</t>
  </si>
  <si>
    <t>seřezání : (0,054+0,011)*14</t>
  </si>
  <si>
    <t>979082111R00</t>
  </si>
  <si>
    <t>Vnitrostaveništní doprava suti do 10 m</t>
  </si>
  <si>
    <t>56,838*6</t>
  </si>
  <si>
    <t>979082121R00</t>
  </si>
  <si>
    <t>Příplatek k vnitrost. dopravě suti za dalších 5 m</t>
  </si>
  <si>
    <t>56,838*2</t>
  </si>
  <si>
    <t>979990001R00</t>
  </si>
  <si>
    <t>Poplatek za skládku stavební suti</t>
  </si>
  <si>
    <t>RTS 20/ I</t>
  </si>
  <si>
    <t>otlučené omítky : 6,92471</t>
  </si>
  <si>
    <t>979999997R00</t>
  </si>
  <si>
    <t>Poplatek za recyklaci suti</t>
  </si>
  <si>
    <t>z položky odvozu suti : 56,838-19,352</t>
  </si>
  <si>
    <t>005121 R</t>
  </si>
  <si>
    <t>Zařízení staveniště</t>
  </si>
  <si>
    <t>Soubor</t>
  </si>
  <si>
    <t>VRN</t>
  </si>
  <si>
    <t>POL99_</t>
  </si>
  <si>
    <t>005122 R</t>
  </si>
  <si>
    <t>Provozní vlivy</t>
  </si>
  <si>
    <t>70000</t>
  </si>
  <si>
    <t>Územní vlivy</t>
  </si>
  <si>
    <t>POL99_8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</si>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</sst>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9" x14ac:dyDescent="0.2"/>
  <sheetData>
    <row r="1" spans="1:7" ht="13.6" x14ac:dyDescent="0.25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9" x14ac:dyDescent="0.2"/>
  <cols>
    <col min="1" max="1" width="8.375" hidden="1" customWidth="1"/>
    <col min="2" max="2" width="13.375" customWidth="1"/>
    <col min="3" max="3" width="7.375" style="52" customWidth="1"/>
    <col min="4" max="4" width="13" style="52" customWidth="1"/>
    <col min="5" max="5" width="9.75" style="52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99999999999997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3" customHeight="1" x14ac:dyDescent="0.2">
      <c r="A4" s="108">
        <v>1619272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3.95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8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8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3.95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8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8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3.95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8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8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3.95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3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3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3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3" customHeight="1" x14ac:dyDescent="0.2">
      <c r="A19" s="198" t="s">
        <v>86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3" customHeight="1" x14ac:dyDescent="0.2">
      <c r="A20" s="198" t="s">
        <v>87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3" customHeight="1" x14ac:dyDescent="0.25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2.95000000000000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3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3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3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3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3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.1" customHeight="1" x14ac:dyDescent="0.2">
      <c r="A31" s="2"/>
      <c r="B31" s="2"/>
      <c r="J31" s="9"/>
    </row>
    <row r="32" spans="1:10" ht="18.7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6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'SO 01 4 Pol'!AE418</f>
        <v>0</v>
      </c>
      <c r="G39" s="152">
        <f>'SO 01 4 Pol'!AF418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'SO 01 4 Pol'!AE418</f>
        <v>0</v>
      </c>
      <c r="G40" s="158">
        <f>'SO 01 4 Pol'!AF418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'SO 01 4 Pol'!AE418</f>
        <v>0</v>
      </c>
      <c r="G41" s="153">
        <f>'SO 01 4 Pol'!AF418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5" x14ac:dyDescent="0.25">
      <c r="B46" s="178" t="s">
        <v>60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61</v>
      </c>
      <c r="G48" s="185"/>
      <c r="H48" s="185"/>
      <c r="I48" s="185" t="s">
        <v>31</v>
      </c>
      <c r="J48" s="185" t="s">
        <v>0</v>
      </c>
    </row>
    <row r="49" spans="1:10" ht="36.700000000000003" customHeight="1" x14ac:dyDescent="0.2">
      <c r="A49" s="181"/>
      <c r="B49" s="186" t="s">
        <v>62</v>
      </c>
      <c r="C49" s="187" t="s">
        <v>63</v>
      </c>
      <c r="D49" s="188"/>
      <c r="E49" s="188"/>
      <c r="F49" s="194" t="s">
        <v>26</v>
      </c>
      <c r="G49" s="195"/>
      <c r="H49" s="195"/>
      <c r="I49" s="195">
        <f>'SO 01 4 Pol'!G8</f>
        <v>0</v>
      </c>
      <c r="J49" s="192" t="str">
        <f>IF(I63=0,"",I49/I63*100)</f>
        <v/>
      </c>
    </row>
    <row r="50" spans="1:10" ht="36.700000000000003" customHeight="1" x14ac:dyDescent="0.2">
      <c r="A50" s="181"/>
      <c r="B50" s="186" t="s">
        <v>64</v>
      </c>
      <c r="C50" s="187" t="s">
        <v>65</v>
      </c>
      <c r="D50" s="188"/>
      <c r="E50" s="188"/>
      <c r="F50" s="194" t="s">
        <v>26</v>
      </c>
      <c r="G50" s="195"/>
      <c r="H50" s="195"/>
      <c r="I50" s="195">
        <f>'SO 01 4 Pol'!G41</f>
        <v>0</v>
      </c>
      <c r="J50" s="192" t="str">
        <f>IF(I63=0,"",I50/I63*100)</f>
        <v/>
      </c>
    </row>
    <row r="51" spans="1:10" ht="36.700000000000003" customHeight="1" x14ac:dyDescent="0.2">
      <c r="A51" s="181"/>
      <c r="B51" s="186" t="s">
        <v>66</v>
      </c>
      <c r="C51" s="187" t="s">
        <v>67</v>
      </c>
      <c r="D51" s="188"/>
      <c r="E51" s="188"/>
      <c r="F51" s="194" t="s">
        <v>26</v>
      </c>
      <c r="G51" s="195"/>
      <c r="H51" s="195"/>
      <c r="I51" s="195">
        <f>'SO 01 4 Pol'!G102</f>
        <v>0</v>
      </c>
      <c r="J51" s="192" t="str">
        <f>IF(I63=0,"",I51/I63*100)</f>
        <v/>
      </c>
    </row>
    <row r="52" spans="1:10" ht="36.700000000000003" customHeight="1" x14ac:dyDescent="0.2">
      <c r="A52" s="181"/>
      <c r="B52" s="186" t="s">
        <v>68</v>
      </c>
      <c r="C52" s="187" t="s">
        <v>69</v>
      </c>
      <c r="D52" s="188"/>
      <c r="E52" s="188"/>
      <c r="F52" s="194" t="s">
        <v>26</v>
      </c>
      <c r="G52" s="195"/>
      <c r="H52" s="195"/>
      <c r="I52" s="195">
        <f>'SO 01 4 Pol'!G200</f>
        <v>0</v>
      </c>
      <c r="J52" s="192" t="str">
        <f>IF(I63=0,"",I52/I63*100)</f>
        <v/>
      </c>
    </row>
    <row r="53" spans="1:10" ht="36.700000000000003" customHeight="1" x14ac:dyDescent="0.2">
      <c r="A53" s="181"/>
      <c r="B53" s="186" t="s">
        <v>70</v>
      </c>
      <c r="C53" s="187" t="s">
        <v>71</v>
      </c>
      <c r="D53" s="188"/>
      <c r="E53" s="188"/>
      <c r="F53" s="194" t="s">
        <v>26</v>
      </c>
      <c r="G53" s="195"/>
      <c r="H53" s="195"/>
      <c r="I53" s="195">
        <f>'SO 01 4 Pol'!G206</f>
        <v>0</v>
      </c>
      <c r="J53" s="192" t="str">
        <f>IF(I63=0,"",I53/I63*100)</f>
        <v/>
      </c>
    </row>
    <row r="54" spans="1:10" ht="36.700000000000003" customHeight="1" x14ac:dyDescent="0.2">
      <c r="A54" s="181"/>
      <c r="B54" s="186" t="s">
        <v>72</v>
      </c>
      <c r="C54" s="187" t="s">
        <v>73</v>
      </c>
      <c r="D54" s="188"/>
      <c r="E54" s="188"/>
      <c r="F54" s="194" t="s">
        <v>26</v>
      </c>
      <c r="G54" s="195"/>
      <c r="H54" s="195"/>
      <c r="I54" s="195">
        <f>'SO 01 4 Pol'!G209</f>
        <v>0</v>
      </c>
      <c r="J54" s="192" t="str">
        <f>IF(I63=0,"",I54/I63*100)</f>
        <v/>
      </c>
    </row>
    <row r="55" spans="1:10" ht="36.700000000000003" customHeight="1" x14ac:dyDescent="0.2">
      <c r="A55" s="181"/>
      <c r="B55" s="186" t="s">
        <v>74</v>
      </c>
      <c r="C55" s="187" t="s">
        <v>75</v>
      </c>
      <c r="D55" s="188"/>
      <c r="E55" s="188"/>
      <c r="F55" s="194" t="s">
        <v>26</v>
      </c>
      <c r="G55" s="195"/>
      <c r="H55" s="195"/>
      <c r="I55" s="195">
        <f>'SO 01 4 Pol'!G214</f>
        <v>0</v>
      </c>
      <c r="J55" s="192" t="str">
        <f>IF(I63=0,"",I55/I63*100)</f>
        <v/>
      </c>
    </row>
    <row r="56" spans="1:10" ht="36.700000000000003" customHeight="1" x14ac:dyDescent="0.2">
      <c r="A56" s="181"/>
      <c r="B56" s="186" t="s">
        <v>76</v>
      </c>
      <c r="C56" s="187" t="s">
        <v>77</v>
      </c>
      <c r="D56" s="188"/>
      <c r="E56" s="188"/>
      <c r="F56" s="194" t="s">
        <v>26</v>
      </c>
      <c r="G56" s="195"/>
      <c r="H56" s="195"/>
      <c r="I56" s="195">
        <f>'SO 01 4 Pol'!G298</f>
        <v>0</v>
      </c>
      <c r="J56" s="192" t="str">
        <f>IF(I63=0,"",I56/I63*100)</f>
        <v/>
      </c>
    </row>
    <row r="57" spans="1:10" ht="36.700000000000003" customHeight="1" x14ac:dyDescent="0.2">
      <c r="A57" s="181"/>
      <c r="B57" s="186" t="s">
        <v>78</v>
      </c>
      <c r="C57" s="187" t="s">
        <v>79</v>
      </c>
      <c r="D57" s="188"/>
      <c r="E57" s="188"/>
      <c r="F57" s="194" t="s">
        <v>27</v>
      </c>
      <c r="G57" s="195"/>
      <c r="H57" s="195"/>
      <c r="I57" s="195">
        <f>'SO 01 4 Pol'!G301</f>
        <v>0</v>
      </c>
      <c r="J57" s="192" t="str">
        <f>IF(I63=0,"",I57/I63*100)</f>
        <v/>
      </c>
    </row>
    <row r="58" spans="1:10" ht="36.700000000000003" customHeight="1" x14ac:dyDescent="0.2">
      <c r="A58" s="181"/>
      <c r="B58" s="186" t="s">
        <v>80</v>
      </c>
      <c r="C58" s="187" t="s">
        <v>81</v>
      </c>
      <c r="D58" s="188"/>
      <c r="E58" s="188"/>
      <c r="F58" s="194" t="s">
        <v>27</v>
      </c>
      <c r="G58" s="195"/>
      <c r="H58" s="195"/>
      <c r="I58" s="195">
        <f>'SO 01 4 Pol'!G322</f>
        <v>0</v>
      </c>
      <c r="J58" s="192" t="str">
        <f>IF(I63=0,"",I58/I63*100)</f>
        <v/>
      </c>
    </row>
    <row r="59" spans="1:10" ht="36.700000000000003" customHeight="1" x14ac:dyDescent="0.2">
      <c r="A59" s="181"/>
      <c r="B59" s="186" t="s">
        <v>82</v>
      </c>
      <c r="C59" s="187" t="s">
        <v>83</v>
      </c>
      <c r="D59" s="188"/>
      <c r="E59" s="188"/>
      <c r="F59" s="194" t="s">
        <v>27</v>
      </c>
      <c r="G59" s="195"/>
      <c r="H59" s="195"/>
      <c r="I59" s="195">
        <f>'SO 01 4 Pol'!G328</f>
        <v>0</v>
      </c>
      <c r="J59" s="192" t="str">
        <f>IF(I63=0,"",I59/I63*100)</f>
        <v/>
      </c>
    </row>
    <row r="60" spans="1:10" ht="36.700000000000003" customHeight="1" x14ac:dyDescent="0.2">
      <c r="A60" s="181"/>
      <c r="B60" s="186" t="s">
        <v>84</v>
      </c>
      <c r="C60" s="187" t="s">
        <v>85</v>
      </c>
      <c r="D60" s="188"/>
      <c r="E60" s="188"/>
      <c r="F60" s="194" t="s">
        <v>28</v>
      </c>
      <c r="G60" s="195"/>
      <c r="H60" s="195"/>
      <c r="I60" s="195">
        <f>'SO 01 4 Pol'!G335</f>
        <v>0</v>
      </c>
      <c r="J60" s="192" t="str">
        <f>IF(I63=0,"",I60/I63*100)</f>
        <v/>
      </c>
    </row>
    <row r="61" spans="1:10" ht="36.700000000000003" customHeight="1" x14ac:dyDescent="0.2">
      <c r="A61" s="181"/>
      <c r="B61" s="186" t="s">
        <v>86</v>
      </c>
      <c r="C61" s="187" t="s">
        <v>29</v>
      </c>
      <c r="D61" s="188"/>
      <c r="E61" s="188"/>
      <c r="F61" s="194" t="s">
        <v>86</v>
      </c>
      <c r="G61" s="195"/>
      <c r="H61" s="195"/>
      <c r="I61" s="195">
        <f>'SO 01 4 Pol'!G411</f>
        <v>0</v>
      </c>
      <c r="J61" s="192" t="str">
        <f>IF(I63=0,"",I61/I63*100)</f>
        <v/>
      </c>
    </row>
    <row r="62" spans="1:10" ht="36.700000000000003" customHeight="1" x14ac:dyDescent="0.2">
      <c r="A62" s="181"/>
      <c r="B62" s="186" t="s">
        <v>87</v>
      </c>
      <c r="C62" s="187" t="s">
        <v>30</v>
      </c>
      <c r="D62" s="188"/>
      <c r="E62" s="188"/>
      <c r="F62" s="194" t="s">
        <v>87</v>
      </c>
      <c r="G62" s="195"/>
      <c r="H62" s="195"/>
      <c r="I62" s="195">
        <f>'SO 01 4 Pol'!G414</f>
        <v>0</v>
      </c>
      <c r="J62" s="192" t="str">
        <f>IF(I63=0,"",I62/I63*100)</f>
        <v/>
      </c>
    </row>
    <row r="63" spans="1:10" ht="25.5" customHeight="1" x14ac:dyDescent="0.2">
      <c r="A63" s="182"/>
      <c r="B63" s="189" t="s">
        <v>1</v>
      </c>
      <c r="C63" s="190"/>
      <c r="D63" s="191"/>
      <c r="E63" s="191"/>
      <c r="F63" s="196"/>
      <c r="G63" s="197"/>
      <c r="H63" s="197"/>
      <c r="I63" s="197">
        <f>SUM(I49:I62)</f>
        <v>0</v>
      </c>
      <c r="J63" s="193">
        <f>SUM(J49:J62)</f>
        <v>0</v>
      </c>
    </row>
    <row r="64" spans="1:10" x14ac:dyDescent="0.2">
      <c r="F64" s="137"/>
      <c r="G64" s="137"/>
      <c r="H64" s="137"/>
      <c r="I64" s="137"/>
      <c r="J64" s="138"/>
    </row>
    <row r="65" spans="6:10" x14ac:dyDescent="0.2">
      <c r="F65" s="137"/>
      <c r="G65" s="137"/>
      <c r="H65" s="137"/>
      <c r="I65" s="137"/>
      <c r="J65" s="138"/>
    </row>
    <row r="66" spans="6:10" x14ac:dyDescent="0.2">
      <c r="F66" s="137"/>
      <c r="G66" s="137"/>
      <c r="H66" s="137"/>
      <c r="I66" s="137"/>
      <c r="J66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9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6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8A0B-0790-4E4D-A94E-91CDC7D763E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9" outlineLevelRow="1" x14ac:dyDescent="0.2"/>
  <cols>
    <col min="1" max="1" width="3.375" customWidth="1"/>
    <col min="2" max="2" width="12.5" style="179" customWidth="1"/>
    <col min="3" max="3" width="38.25" style="179" customWidth="1"/>
    <col min="4" max="4" width="4.75" customWidth="1"/>
    <col min="5" max="5" width="10.5" customWidth="1"/>
    <col min="6" max="6" width="9.75" customWidth="1"/>
    <col min="7" max="7" width="12.625" customWidth="1"/>
    <col min="8" max="24" width="0" hidden="1" customWidth="1"/>
    <col min="29" max="29" width="0" hidden="1" customWidth="1"/>
    <col min="31" max="41" width="0" hidden="1" customWidth="1"/>
  </cols>
  <sheetData>
    <row r="1" spans="1:60" ht="15.8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88</v>
      </c>
    </row>
    <row r="2" spans="1:60" ht="2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89</v>
      </c>
    </row>
    <row r="3" spans="1:60" ht="2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89</v>
      </c>
      <c r="AG3" t="s">
        <v>90</v>
      </c>
    </row>
    <row r="4" spans="1:60" ht="2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91</v>
      </c>
    </row>
    <row r="5" spans="1:60" x14ac:dyDescent="0.2">
      <c r="D5" s="10"/>
    </row>
    <row r="6" spans="1:60" ht="38.75" x14ac:dyDescent="0.2">
      <c r="A6" s="210" t="s">
        <v>92</v>
      </c>
      <c r="B6" s="212" t="s">
        <v>93</v>
      </c>
      <c r="C6" s="212" t="s">
        <v>94</v>
      </c>
      <c r="D6" s="211" t="s">
        <v>95</v>
      </c>
      <c r="E6" s="210" t="s">
        <v>96</v>
      </c>
      <c r="F6" s="209" t="s">
        <v>97</v>
      </c>
      <c r="G6" s="210" t="s">
        <v>31</v>
      </c>
      <c r="H6" s="213" t="s">
        <v>32</v>
      </c>
      <c r="I6" s="213" t="s">
        <v>98</v>
      </c>
      <c r="J6" s="213" t="s">
        <v>33</v>
      </c>
      <c r="K6" s="213" t="s">
        <v>99</v>
      </c>
      <c r="L6" s="213" t="s">
        <v>100</v>
      </c>
      <c r="M6" s="213" t="s">
        <v>101</v>
      </c>
      <c r="N6" s="213" t="s">
        <v>102</v>
      </c>
      <c r="O6" s="213" t="s">
        <v>103</v>
      </c>
      <c r="P6" s="213" t="s">
        <v>104</v>
      </c>
      <c r="Q6" s="213" t="s">
        <v>105</v>
      </c>
      <c r="R6" s="213" t="s">
        <v>106</v>
      </c>
      <c r="S6" s="213" t="s">
        <v>107</v>
      </c>
      <c r="T6" s="213" t="s">
        <v>108</v>
      </c>
      <c r="U6" s="213" t="s">
        <v>109</v>
      </c>
      <c r="V6" s="213" t="s">
        <v>110</v>
      </c>
      <c r="W6" s="213" t="s">
        <v>111</v>
      </c>
      <c r="X6" s="213" t="s">
        <v>112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ht="13.6" x14ac:dyDescent="0.2">
      <c r="A8" s="247" t="s">
        <v>113</v>
      </c>
      <c r="B8" s="248" t="s">
        <v>62</v>
      </c>
      <c r="C8" s="267" t="s">
        <v>63</v>
      </c>
      <c r="D8" s="249"/>
      <c r="E8" s="250"/>
      <c r="F8" s="251"/>
      <c r="G8" s="252">
        <f>SUMIF(AG9:AG40,"&lt;&gt;NOR",G9:G40)</f>
        <v>0</v>
      </c>
      <c r="H8" s="246"/>
      <c r="I8" s="246">
        <f>SUM(I9:I40)</f>
        <v>0</v>
      </c>
      <c r="J8" s="246"/>
      <c r="K8" s="246">
        <f>SUM(K9:K40)</f>
        <v>0</v>
      </c>
      <c r="L8" s="246"/>
      <c r="M8" s="246">
        <f>SUM(M9:M40)</f>
        <v>0</v>
      </c>
      <c r="N8" s="245"/>
      <c r="O8" s="245">
        <f>SUM(O9:O40)</f>
        <v>0</v>
      </c>
      <c r="P8" s="245"/>
      <c r="Q8" s="245">
        <f>SUM(Q9:Q40)</f>
        <v>0</v>
      </c>
      <c r="R8" s="246"/>
      <c r="S8" s="246"/>
      <c r="T8" s="246"/>
      <c r="U8" s="246"/>
      <c r="V8" s="246">
        <f>SUM(V9:V40)</f>
        <v>0</v>
      </c>
      <c r="W8" s="246"/>
      <c r="X8" s="246"/>
      <c r="AG8" t="s">
        <v>114</v>
      </c>
    </row>
    <row r="9" spans="1:60" outlineLevel="1" x14ac:dyDescent="0.2">
      <c r="A9" s="254">
        <v>1</v>
      </c>
      <c r="B9" s="255" t="s">
        <v>115</v>
      </c>
      <c r="C9" s="268" t="s">
        <v>116</v>
      </c>
      <c r="D9" s="256" t="s">
        <v>117</v>
      </c>
      <c r="E9" s="257">
        <v>47.73</v>
      </c>
      <c r="F9" s="258"/>
      <c r="G9" s="259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118</v>
      </c>
      <c r="T9" s="235" t="s">
        <v>118</v>
      </c>
      <c r="U9" s="235">
        <v>0</v>
      </c>
      <c r="V9" s="235">
        <f>ROUND(E9*U9,2)</f>
        <v>0</v>
      </c>
      <c r="W9" s="235"/>
      <c r="X9" s="235" t="s">
        <v>119</v>
      </c>
      <c r="Y9" s="214"/>
      <c r="Z9" s="214"/>
      <c r="AA9" s="214"/>
      <c r="AB9" s="214"/>
      <c r="AC9" s="214"/>
      <c r="AD9" s="214"/>
      <c r="AE9" s="214"/>
      <c r="AF9" s="214"/>
      <c r="AG9" s="214" t="s">
        <v>120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1.75" outlineLevel="1" x14ac:dyDescent="0.2">
      <c r="A10" s="231"/>
      <c r="B10" s="232"/>
      <c r="C10" s="269" t="s">
        <v>121</v>
      </c>
      <c r="D10" s="237"/>
      <c r="E10" s="238"/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14"/>
      <c r="Z10" s="214"/>
      <c r="AA10" s="214"/>
      <c r="AB10" s="214"/>
      <c r="AC10" s="214"/>
      <c r="AD10" s="214"/>
      <c r="AE10" s="214"/>
      <c r="AF10" s="214"/>
      <c r="AG10" s="214" t="s">
        <v>122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9" t="s">
        <v>123</v>
      </c>
      <c r="D11" s="237"/>
      <c r="E11" s="238"/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14"/>
      <c r="Z11" s="214"/>
      <c r="AA11" s="214"/>
      <c r="AB11" s="214"/>
      <c r="AC11" s="214"/>
      <c r="AD11" s="214"/>
      <c r="AE11" s="214"/>
      <c r="AF11" s="214"/>
      <c r="AG11" s="214" t="s">
        <v>122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9" t="s">
        <v>124</v>
      </c>
      <c r="D12" s="237"/>
      <c r="E12" s="238"/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14"/>
      <c r="Z12" s="214"/>
      <c r="AA12" s="214"/>
      <c r="AB12" s="214"/>
      <c r="AC12" s="214"/>
      <c r="AD12" s="214"/>
      <c r="AE12" s="214"/>
      <c r="AF12" s="214"/>
      <c r="AG12" s="214" t="s">
        <v>122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32.6" outlineLevel="1" x14ac:dyDescent="0.2">
      <c r="A13" s="231"/>
      <c r="B13" s="232"/>
      <c r="C13" s="269" t="s">
        <v>125</v>
      </c>
      <c r="D13" s="237"/>
      <c r="E13" s="238"/>
      <c r="F13" s="235"/>
      <c r="G13" s="235"/>
      <c r="H13" s="235"/>
      <c r="I13" s="235"/>
      <c r="J13" s="235"/>
      <c r="K13" s="235"/>
      <c r="L13" s="235"/>
      <c r="M13" s="235"/>
      <c r="N13" s="234"/>
      <c r="O13" s="234"/>
      <c r="P13" s="234"/>
      <c r="Q13" s="234"/>
      <c r="R13" s="235"/>
      <c r="S13" s="235"/>
      <c r="T13" s="235"/>
      <c r="U13" s="235"/>
      <c r="V13" s="235"/>
      <c r="W13" s="235"/>
      <c r="X13" s="235"/>
      <c r="Y13" s="214"/>
      <c r="Z13" s="214"/>
      <c r="AA13" s="214"/>
      <c r="AB13" s="214"/>
      <c r="AC13" s="214"/>
      <c r="AD13" s="214"/>
      <c r="AE13" s="214"/>
      <c r="AF13" s="214"/>
      <c r="AG13" s="214" t="s">
        <v>122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9" t="s">
        <v>126</v>
      </c>
      <c r="D14" s="237"/>
      <c r="E14" s="238"/>
      <c r="F14" s="235"/>
      <c r="G14" s="235"/>
      <c r="H14" s="235"/>
      <c r="I14" s="235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14"/>
      <c r="Z14" s="214"/>
      <c r="AA14" s="214"/>
      <c r="AB14" s="214"/>
      <c r="AC14" s="214"/>
      <c r="AD14" s="214"/>
      <c r="AE14" s="214"/>
      <c r="AF14" s="214"/>
      <c r="AG14" s="214" t="s">
        <v>122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9" t="s">
        <v>127</v>
      </c>
      <c r="D15" s="237"/>
      <c r="E15" s="238">
        <v>14.24</v>
      </c>
      <c r="F15" s="235"/>
      <c r="G15" s="235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14"/>
      <c r="Z15" s="214"/>
      <c r="AA15" s="214"/>
      <c r="AB15" s="214"/>
      <c r="AC15" s="214"/>
      <c r="AD15" s="214"/>
      <c r="AE15" s="214"/>
      <c r="AF15" s="214"/>
      <c r="AG15" s="214" t="s">
        <v>122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9" t="s">
        <v>128</v>
      </c>
      <c r="D16" s="237"/>
      <c r="E16" s="238"/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14"/>
      <c r="Z16" s="214"/>
      <c r="AA16" s="214"/>
      <c r="AB16" s="214"/>
      <c r="AC16" s="214"/>
      <c r="AD16" s="214"/>
      <c r="AE16" s="214"/>
      <c r="AF16" s="214"/>
      <c r="AG16" s="214" t="s">
        <v>122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9" t="s">
        <v>129</v>
      </c>
      <c r="D17" s="237"/>
      <c r="E17" s="238">
        <v>3.42</v>
      </c>
      <c r="F17" s="235"/>
      <c r="G17" s="235"/>
      <c r="H17" s="235"/>
      <c r="I17" s="235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14"/>
      <c r="Z17" s="214"/>
      <c r="AA17" s="214"/>
      <c r="AB17" s="214"/>
      <c r="AC17" s="214"/>
      <c r="AD17" s="214"/>
      <c r="AE17" s="214"/>
      <c r="AF17" s="214"/>
      <c r="AG17" s="214" t="s">
        <v>122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1.75" outlineLevel="1" x14ac:dyDescent="0.2">
      <c r="A18" s="231"/>
      <c r="B18" s="232"/>
      <c r="C18" s="269" t="s">
        <v>130</v>
      </c>
      <c r="D18" s="237"/>
      <c r="E18" s="238">
        <v>30.07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14"/>
      <c r="Z18" s="214"/>
      <c r="AA18" s="214"/>
      <c r="AB18" s="214"/>
      <c r="AC18" s="214"/>
      <c r="AD18" s="214"/>
      <c r="AE18" s="214"/>
      <c r="AF18" s="214"/>
      <c r="AG18" s="214" t="s">
        <v>122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1.75" outlineLevel="1" x14ac:dyDescent="0.2">
      <c r="A19" s="254">
        <v>2</v>
      </c>
      <c r="B19" s="255" t="s">
        <v>131</v>
      </c>
      <c r="C19" s="268" t="s">
        <v>132</v>
      </c>
      <c r="D19" s="256" t="s">
        <v>117</v>
      </c>
      <c r="E19" s="257">
        <v>28.486799999999999</v>
      </c>
      <c r="F19" s="258"/>
      <c r="G19" s="259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118</v>
      </c>
      <c r="T19" s="235" t="s">
        <v>118</v>
      </c>
      <c r="U19" s="235">
        <v>0</v>
      </c>
      <c r="V19" s="235">
        <f>ROUND(E19*U19,2)</f>
        <v>0</v>
      </c>
      <c r="W19" s="235"/>
      <c r="X19" s="235" t="s">
        <v>119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120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32.6" outlineLevel="1" x14ac:dyDescent="0.2">
      <c r="A20" s="231"/>
      <c r="B20" s="232"/>
      <c r="C20" s="269" t="s">
        <v>125</v>
      </c>
      <c r="D20" s="237"/>
      <c r="E20" s="238"/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14"/>
      <c r="Z20" s="214"/>
      <c r="AA20" s="214"/>
      <c r="AB20" s="214"/>
      <c r="AC20" s="214"/>
      <c r="AD20" s="214"/>
      <c r="AE20" s="214"/>
      <c r="AF20" s="214"/>
      <c r="AG20" s="214" t="s">
        <v>122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9" t="s">
        <v>133</v>
      </c>
      <c r="D21" s="237"/>
      <c r="E21" s="238"/>
      <c r="F21" s="235"/>
      <c r="G21" s="235"/>
      <c r="H21" s="235"/>
      <c r="I21" s="235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14"/>
      <c r="Z21" s="214"/>
      <c r="AA21" s="214"/>
      <c r="AB21" s="214"/>
      <c r="AC21" s="214"/>
      <c r="AD21" s="214"/>
      <c r="AE21" s="214"/>
      <c r="AF21" s="214"/>
      <c r="AG21" s="214" t="s">
        <v>122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9" t="s">
        <v>127</v>
      </c>
      <c r="D22" s="237"/>
      <c r="E22" s="238">
        <v>14.24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14"/>
      <c r="Z22" s="214"/>
      <c r="AA22" s="214"/>
      <c r="AB22" s="214"/>
      <c r="AC22" s="214"/>
      <c r="AD22" s="214"/>
      <c r="AE22" s="214"/>
      <c r="AF22" s="214"/>
      <c r="AG22" s="214" t="s">
        <v>122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9" t="s">
        <v>134</v>
      </c>
      <c r="D23" s="237"/>
      <c r="E23" s="238">
        <v>14.24</v>
      </c>
      <c r="F23" s="235"/>
      <c r="G23" s="235"/>
      <c r="H23" s="235"/>
      <c r="I23" s="235"/>
      <c r="J23" s="235"/>
      <c r="K23" s="235"/>
      <c r="L23" s="235"/>
      <c r="M23" s="235"/>
      <c r="N23" s="234"/>
      <c r="O23" s="234"/>
      <c r="P23" s="234"/>
      <c r="Q23" s="234"/>
      <c r="R23" s="235"/>
      <c r="S23" s="235"/>
      <c r="T23" s="235"/>
      <c r="U23" s="235"/>
      <c r="V23" s="235"/>
      <c r="W23" s="235"/>
      <c r="X23" s="235"/>
      <c r="Y23" s="214"/>
      <c r="Z23" s="214"/>
      <c r="AA23" s="214"/>
      <c r="AB23" s="214"/>
      <c r="AC23" s="214"/>
      <c r="AD23" s="214"/>
      <c r="AE23" s="214"/>
      <c r="AF23" s="214"/>
      <c r="AG23" s="214" t="s">
        <v>122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54">
        <v>3</v>
      </c>
      <c r="B24" s="255" t="s">
        <v>135</v>
      </c>
      <c r="C24" s="268" t="s">
        <v>136</v>
      </c>
      <c r="D24" s="256" t="s">
        <v>117</v>
      </c>
      <c r="E24" s="257">
        <v>14.243399999999999</v>
      </c>
      <c r="F24" s="258"/>
      <c r="G24" s="259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118</v>
      </c>
      <c r="T24" s="235" t="s">
        <v>118</v>
      </c>
      <c r="U24" s="235">
        <v>0</v>
      </c>
      <c r="V24" s="235">
        <f>ROUND(E24*U24,2)</f>
        <v>0</v>
      </c>
      <c r="W24" s="235"/>
      <c r="X24" s="235" t="s">
        <v>119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2.6" outlineLevel="1" x14ac:dyDescent="0.2">
      <c r="A25" s="231"/>
      <c r="B25" s="232"/>
      <c r="C25" s="269" t="s">
        <v>125</v>
      </c>
      <c r="D25" s="237"/>
      <c r="E25" s="238"/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14"/>
      <c r="Z25" s="214"/>
      <c r="AA25" s="214"/>
      <c r="AB25" s="214"/>
      <c r="AC25" s="214"/>
      <c r="AD25" s="214"/>
      <c r="AE25" s="214"/>
      <c r="AF25" s="214"/>
      <c r="AG25" s="214" t="s">
        <v>122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9" t="s">
        <v>133</v>
      </c>
      <c r="D26" s="237"/>
      <c r="E26" s="238"/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14"/>
      <c r="Z26" s="214"/>
      <c r="AA26" s="214"/>
      <c r="AB26" s="214"/>
      <c r="AC26" s="214"/>
      <c r="AD26" s="214"/>
      <c r="AE26" s="214"/>
      <c r="AF26" s="214"/>
      <c r="AG26" s="214" t="s">
        <v>122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9" t="s">
        <v>127</v>
      </c>
      <c r="D27" s="237"/>
      <c r="E27" s="238">
        <v>14.24</v>
      </c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14"/>
      <c r="Z27" s="214"/>
      <c r="AA27" s="214"/>
      <c r="AB27" s="214"/>
      <c r="AC27" s="214"/>
      <c r="AD27" s="214"/>
      <c r="AE27" s="214"/>
      <c r="AF27" s="214"/>
      <c r="AG27" s="214" t="s">
        <v>122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54">
        <v>4</v>
      </c>
      <c r="B28" s="255" t="s">
        <v>137</v>
      </c>
      <c r="C28" s="268" t="s">
        <v>138</v>
      </c>
      <c r="D28" s="256" t="s">
        <v>117</v>
      </c>
      <c r="E28" s="257">
        <v>142.43</v>
      </c>
      <c r="F28" s="258"/>
      <c r="G28" s="259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21</v>
      </c>
      <c r="M28" s="235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5"/>
      <c r="S28" s="235" t="s">
        <v>118</v>
      </c>
      <c r="T28" s="235" t="s">
        <v>118</v>
      </c>
      <c r="U28" s="235">
        <v>0</v>
      </c>
      <c r="V28" s="235">
        <f>ROUND(E28*U28,2)</f>
        <v>0</v>
      </c>
      <c r="W28" s="235"/>
      <c r="X28" s="235" t="s">
        <v>119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120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9" t="s">
        <v>139</v>
      </c>
      <c r="D29" s="237"/>
      <c r="E29" s="238">
        <v>142.43</v>
      </c>
      <c r="F29" s="235"/>
      <c r="G29" s="235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14"/>
      <c r="Z29" s="214"/>
      <c r="AA29" s="214"/>
      <c r="AB29" s="214"/>
      <c r="AC29" s="214"/>
      <c r="AD29" s="214"/>
      <c r="AE29" s="214"/>
      <c r="AF29" s="214"/>
      <c r="AG29" s="214" t="s">
        <v>122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4">
        <v>5</v>
      </c>
      <c r="B30" s="255" t="s">
        <v>140</v>
      </c>
      <c r="C30" s="268" t="s">
        <v>141</v>
      </c>
      <c r="D30" s="256" t="s">
        <v>117</v>
      </c>
      <c r="E30" s="257">
        <v>14.243399999999999</v>
      </c>
      <c r="F30" s="258"/>
      <c r="G30" s="259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21</v>
      </c>
      <c r="M30" s="235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5"/>
      <c r="S30" s="235" t="s">
        <v>118</v>
      </c>
      <c r="T30" s="235" t="s">
        <v>118</v>
      </c>
      <c r="U30" s="235">
        <v>0</v>
      </c>
      <c r="V30" s="235">
        <f>ROUND(E30*U30,2)</f>
        <v>0</v>
      </c>
      <c r="W30" s="235"/>
      <c r="X30" s="235" t="s">
        <v>119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120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32.6" outlineLevel="1" x14ac:dyDescent="0.2">
      <c r="A31" s="231"/>
      <c r="B31" s="232"/>
      <c r="C31" s="269" t="s">
        <v>125</v>
      </c>
      <c r="D31" s="237"/>
      <c r="E31" s="238"/>
      <c r="F31" s="235"/>
      <c r="G31" s="235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14"/>
      <c r="Z31" s="214"/>
      <c r="AA31" s="214"/>
      <c r="AB31" s="214"/>
      <c r="AC31" s="214"/>
      <c r="AD31" s="214"/>
      <c r="AE31" s="214"/>
      <c r="AF31" s="214"/>
      <c r="AG31" s="214" t="s">
        <v>122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9" t="s">
        <v>133</v>
      </c>
      <c r="D32" s="237"/>
      <c r="E32" s="238"/>
      <c r="F32" s="235"/>
      <c r="G32" s="235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14"/>
      <c r="Z32" s="214"/>
      <c r="AA32" s="214"/>
      <c r="AB32" s="214"/>
      <c r="AC32" s="214"/>
      <c r="AD32" s="214"/>
      <c r="AE32" s="214"/>
      <c r="AF32" s="214"/>
      <c r="AG32" s="214" t="s">
        <v>122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9" t="s">
        <v>127</v>
      </c>
      <c r="D33" s="237"/>
      <c r="E33" s="238">
        <v>14.24</v>
      </c>
      <c r="F33" s="235"/>
      <c r="G33" s="235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14"/>
      <c r="Z33" s="214"/>
      <c r="AA33" s="214"/>
      <c r="AB33" s="214"/>
      <c r="AC33" s="214"/>
      <c r="AD33" s="214"/>
      <c r="AE33" s="214"/>
      <c r="AF33" s="214"/>
      <c r="AG33" s="214" t="s">
        <v>122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54">
        <v>6</v>
      </c>
      <c r="B34" s="255" t="s">
        <v>142</v>
      </c>
      <c r="C34" s="268" t="s">
        <v>143</v>
      </c>
      <c r="D34" s="256" t="s">
        <v>117</v>
      </c>
      <c r="E34" s="257">
        <v>47.73</v>
      </c>
      <c r="F34" s="258"/>
      <c r="G34" s="259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21</v>
      </c>
      <c r="M34" s="235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118</v>
      </c>
      <c r="T34" s="235" t="s">
        <v>118</v>
      </c>
      <c r="U34" s="235">
        <v>0</v>
      </c>
      <c r="V34" s="235">
        <f>ROUND(E34*U34,2)</f>
        <v>0</v>
      </c>
      <c r="W34" s="235"/>
      <c r="X34" s="235" t="s">
        <v>119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32.6" outlineLevel="1" x14ac:dyDescent="0.2">
      <c r="A35" s="231"/>
      <c r="B35" s="232"/>
      <c r="C35" s="269" t="s">
        <v>125</v>
      </c>
      <c r="D35" s="237"/>
      <c r="E35" s="238"/>
      <c r="F35" s="235"/>
      <c r="G35" s="235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14"/>
      <c r="Z35" s="214"/>
      <c r="AA35" s="214"/>
      <c r="AB35" s="214"/>
      <c r="AC35" s="214"/>
      <c r="AD35" s="214"/>
      <c r="AE35" s="214"/>
      <c r="AF35" s="214"/>
      <c r="AG35" s="214" t="s">
        <v>122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9" t="s">
        <v>126</v>
      </c>
      <c r="D36" s="237"/>
      <c r="E36" s="238"/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14"/>
      <c r="Z36" s="214"/>
      <c r="AA36" s="214"/>
      <c r="AB36" s="214"/>
      <c r="AC36" s="214"/>
      <c r="AD36" s="214"/>
      <c r="AE36" s="214"/>
      <c r="AF36" s="214"/>
      <c r="AG36" s="214" t="s">
        <v>122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9" t="s">
        <v>127</v>
      </c>
      <c r="D37" s="237"/>
      <c r="E37" s="238">
        <v>14.24</v>
      </c>
      <c r="F37" s="235"/>
      <c r="G37" s="235"/>
      <c r="H37" s="235"/>
      <c r="I37" s="235"/>
      <c r="J37" s="235"/>
      <c r="K37" s="235"/>
      <c r="L37" s="235"/>
      <c r="M37" s="235"/>
      <c r="N37" s="234"/>
      <c r="O37" s="234"/>
      <c r="P37" s="234"/>
      <c r="Q37" s="234"/>
      <c r="R37" s="235"/>
      <c r="S37" s="235"/>
      <c r="T37" s="235"/>
      <c r="U37" s="235"/>
      <c r="V37" s="235"/>
      <c r="W37" s="235"/>
      <c r="X37" s="235"/>
      <c r="Y37" s="214"/>
      <c r="Z37" s="214"/>
      <c r="AA37" s="214"/>
      <c r="AB37" s="214"/>
      <c r="AC37" s="214"/>
      <c r="AD37" s="214"/>
      <c r="AE37" s="214"/>
      <c r="AF37" s="214"/>
      <c r="AG37" s="214" t="s">
        <v>122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9" t="s">
        <v>128</v>
      </c>
      <c r="D38" s="237"/>
      <c r="E38" s="238"/>
      <c r="F38" s="235"/>
      <c r="G38" s="235"/>
      <c r="H38" s="235"/>
      <c r="I38" s="235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14"/>
      <c r="Z38" s="214"/>
      <c r="AA38" s="214"/>
      <c r="AB38" s="214"/>
      <c r="AC38" s="214"/>
      <c r="AD38" s="214"/>
      <c r="AE38" s="214"/>
      <c r="AF38" s="214"/>
      <c r="AG38" s="214" t="s">
        <v>122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9" t="s">
        <v>129</v>
      </c>
      <c r="D39" s="237"/>
      <c r="E39" s="238">
        <v>3.42</v>
      </c>
      <c r="F39" s="235"/>
      <c r="G39" s="235"/>
      <c r="H39" s="235"/>
      <c r="I39" s="235"/>
      <c r="J39" s="235"/>
      <c r="K39" s="235"/>
      <c r="L39" s="235"/>
      <c r="M39" s="235"/>
      <c r="N39" s="234"/>
      <c r="O39" s="234"/>
      <c r="P39" s="234"/>
      <c r="Q39" s="234"/>
      <c r="R39" s="235"/>
      <c r="S39" s="235"/>
      <c r="T39" s="235"/>
      <c r="U39" s="235"/>
      <c r="V39" s="235"/>
      <c r="W39" s="235"/>
      <c r="X39" s="235"/>
      <c r="Y39" s="214"/>
      <c r="Z39" s="214"/>
      <c r="AA39" s="214"/>
      <c r="AB39" s="214"/>
      <c r="AC39" s="214"/>
      <c r="AD39" s="214"/>
      <c r="AE39" s="214"/>
      <c r="AF39" s="214"/>
      <c r="AG39" s="214" t="s">
        <v>122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1.75" outlineLevel="1" x14ac:dyDescent="0.2">
      <c r="A40" s="231"/>
      <c r="B40" s="232"/>
      <c r="C40" s="269" t="s">
        <v>130</v>
      </c>
      <c r="D40" s="237"/>
      <c r="E40" s="238">
        <v>30.07</v>
      </c>
      <c r="F40" s="235"/>
      <c r="G40" s="235"/>
      <c r="H40" s="235"/>
      <c r="I40" s="235"/>
      <c r="J40" s="235"/>
      <c r="K40" s="235"/>
      <c r="L40" s="235"/>
      <c r="M40" s="235"/>
      <c r="N40" s="234"/>
      <c r="O40" s="234"/>
      <c r="P40" s="234"/>
      <c r="Q40" s="234"/>
      <c r="R40" s="235"/>
      <c r="S40" s="235"/>
      <c r="T40" s="235"/>
      <c r="U40" s="235"/>
      <c r="V40" s="235"/>
      <c r="W40" s="235"/>
      <c r="X40" s="235"/>
      <c r="Y40" s="214"/>
      <c r="Z40" s="214"/>
      <c r="AA40" s="214"/>
      <c r="AB40" s="214"/>
      <c r="AC40" s="214"/>
      <c r="AD40" s="214"/>
      <c r="AE40" s="214"/>
      <c r="AF40" s="214"/>
      <c r="AG40" s="214" t="s">
        <v>122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13.6" x14ac:dyDescent="0.2">
      <c r="A41" s="247" t="s">
        <v>113</v>
      </c>
      <c r="B41" s="248" t="s">
        <v>64</v>
      </c>
      <c r="C41" s="267" t="s">
        <v>65</v>
      </c>
      <c r="D41" s="249"/>
      <c r="E41" s="250"/>
      <c r="F41" s="251"/>
      <c r="G41" s="252">
        <f>SUMIF(AG42:AG101,"&lt;&gt;NOR",G42:G101)</f>
        <v>0</v>
      </c>
      <c r="H41" s="246"/>
      <c r="I41" s="246">
        <f>SUM(I42:I101)</f>
        <v>0</v>
      </c>
      <c r="J41" s="246"/>
      <c r="K41" s="246">
        <f>SUM(K42:K101)</f>
        <v>0</v>
      </c>
      <c r="L41" s="246"/>
      <c r="M41" s="246">
        <f>SUM(M42:M101)</f>
        <v>0</v>
      </c>
      <c r="N41" s="245"/>
      <c r="O41" s="245">
        <f>SUM(O42:O101)</f>
        <v>110.55000000000001</v>
      </c>
      <c r="P41" s="245"/>
      <c r="Q41" s="245">
        <f>SUM(Q42:Q101)</f>
        <v>0</v>
      </c>
      <c r="R41" s="246"/>
      <c r="S41" s="246"/>
      <c r="T41" s="246"/>
      <c r="U41" s="246"/>
      <c r="V41" s="246">
        <f>SUM(V42:V101)</f>
        <v>0</v>
      </c>
      <c r="W41" s="246"/>
      <c r="X41" s="246"/>
      <c r="AG41" t="s">
        <v>114</v>
      </c>
    </row>
    <row r="42" spans="1:60" outlineLevel="1" x14ac:dyDescent="0.2">
      <c r="A42" s="254">
        <v>7</v>
      </c>
      <c r="B42" s="255" t="s">
        <v>144</v>
      </c>
      <c r="C42" s="268" t="s">
        <v>145</v>
      </c>
      <c r="D42" s="256" t="s">
        <v>146</v>
      </c>
      <c r="E42" s="257">
        <v>322.10199999999998</v>
      </c>
      <c r="F42" s="258"/>
      <c r="G42" s="259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21</v>
      </c>
      <c r="M42" s="235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5"/>
      <c r="S42" s="235" t="s">
        <v>118</v>
      </c>
      <c r="T42" s="235" t="s">
        <v>118</v>
      </c>
      <c r="U42" s="235">
        <v>0</v>
      </c>
      <c r="V42" s="235">
        <f>ROUND(E42*U42,2)</f>
        <v>0</v>
      </c>
      <c r="W42" s="235"/>
      <c r="X42" s="235" t="s">
        <v>119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120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1.75" outlineLevel="1" x14ac:dyDescent="0.2">
      <c r="A43" s="231"/>
      <c r="B43" s="232"/>
      <c r="C43" s="269" t="s">
        <v>121</v>
      </c>
      <c r="D43" s="237"/>
      <c r="E43" s="238"/>
      <c r="F43" s="235"/>
      <c r="G43" s="235"/>
      <c r="H43" s="235"/>
      <c r="I43" s="235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14"/>
      <c r="Z43" s="214"/>
      <c r="AA43" s="214"/>
      <c r="AB43" s="214"/>
      <c r="AC43" s="214"/>
      <c r="AD43" s="214"/>
      <c r="AE43" s="214"/>
      <c r="AF43" s="214"/>
      <c r="AG43" s="214" t="s">
        <v>122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9" t="s">
        <v>123</v>
      </c>
      <c r="D44" s="237"/>
      <c r="E44" s="238"/>
      <c r="F44" s="235"/>
      <c r="G44" s="235"/>
      <c r="H44" s="235"/>
      <c r="I44" s="235"/>
      <c r="J44" s="235"/>
      <c r="K44" s="235"/>
      <c r="L44" s="235"/>
      <c r="M44" s="235"/>
      <c r="N44" s="234"/>
      <c r="O44" s="234"/>
      <c r="P44" s="234"/>
      <c r="Q44" s="234"/>
      <c r="R44" s="235"/>
      <c r="S44" s="235"/>
      <c r="T44" s="235"/>
      <c r="U44" s="235"/>
      <c r="V44" s="235"/>
      <c r="W44" s="235"/>
      <c r="X44" s="235"/>
      <c r="Y44" s="214"/>
      <c r="Z44" s="214"/>
      <c r="AA44" s="214"/>
      <c r="AB44" s="214"/>
      <c r="AC44" s="214"/>
      <c r="AD44" s="214"/>
      <c r="AE44" s="214"/>
      <c r="AF44" s="214"/>
      <c r="AG44" s="214" t="s">
        <v>122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9" t="s">
        <v>124</v>
      </c>
      <c r="D45" s="237"/>
      <c r="E45" s="238"/>
      <c r="F45" s="235"/>
      <c r="G45" s="235"/>
      <c r="H45" s="235"/>
      <c r="I45" s="235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14"/>
      <c r="Z45" s="214"/>
      <c r="AA45" s="214"/>
      <c r="AB45" s="214"/>
      <c r="AC45" s="214"/>
      <c r="AD45" s="214"/>
      <c r="AE45" s="214"/>
      <c r="AF45" s="214"/>
      <c r="AG45" s="214" t="s">
        <v>122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9" t="s">
        <v>147</v>
      </c>
      <c r="D46" s="237"/>
      <c r="E46" s="238">
        <v>322.10000000000002</v>
      </c>
      <c r="F46" s="235"/>
      <c r="G46" s="235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14"/>
      <c r="Z46" s="214"/>
      <c r="AA46" s="214"/>
      <c r="AB46" s="214"/>
      <c r="AC46" s="214"/>
      <c r="AD46" s="214"/>
      <c r="AE46" s="214"/>
      <c r="AF46" s="214"/>
      <c r="AG46" s="214" t="s">
        <v>122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1.75" outlineLevel="1" x14ac:dyDescent="0.2">
      <c r="A47" s="254">
        <v>8</v>
      </c>
      <c r="B47" s="255" t="s">
        <v>148</v>
      </c>
      <c r="C47" s="268" t="s">
        <v>149</v>
      </c>
      <c r="D47" s="256" t="s">
        <v>117</v>
      </c>
      <c r="E47" s="257">
        <v>23.209199999999999</v>
      </c>
      <c r="F47" s="258"/>
      <c r="G47" s="259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4">
        <v>1.90794</v>
      </c>
      <c r="O47" s="234">
        <f>ROUND(E47*N47,2)</f>
        <v>44.28</v>
      </c>
      <c r="P47" s="234">
        <v>0</v>
      </c>
      <c r="Q47" s="234">
        <f>ROUND(E47*P47,2)</f>
        <v>0</v>
      </c>
      <c r="R47" s="235"/>
      <c r="S47" s="235" t="s">
        <v>118</v>
      </c>
      <c r="T47" s="235" t="s">
        <v>118</v>
      </c>
      <c r="U47" s="235">
        <v>0</v>
      </c>
      <c r="V47" s="235">
        <f>ROUND(E47*U47,2)</f>
        <v>0</v>
      </c>
      <c r="W47" s="235"/>
      <c r="X47" s="235" t="s">
        <v>119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120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1.75" outlineLevel="1" x14ac:dyDescent="0.2">
      <c r="A48" s="231"/>
      <c r="B48" s="232"/>
      <c r="C48" s="269" t="s">
        <v>121</v>
      </c>
      <c r="D48" s="237"/>
      <c r="E48" s="238"/>
      <c r="F48" s="235"/>
      <c r="G48" s="235"/>
      <c r="H48" s="235"/>
      <c r="I48" s="235"/>
      <c r="J48" s="235"/>
      <c r="K48" s="235"/>
      <c r="L48" s="235"/>
      <c r="M48" s="235"/>
      <c r="N48" s="234"/>
      <c r="O48" s="234"/>
      <c r="P48" s="234"/>
      <c r="Q48" s="234"/>
      <c r="R48" s="235"/>
      <c r="S48" s="235"/>
      <c r="T48" s="235"/>
      <c r="U48" s="235"/>
      <c r="V48" s="235"/>
      <c r="W48" s="235"/>
      <c r="X48" s="235"/>
      <c r="Y48" s="214"/>
      <c r="Z48" s="214"/>
      <c r="AA48" s="214"/>
      <c r="AB48" s="214"/>
      <c r="AC48" s="214"/>
      <c r="AD48" s="214"/>
      <c r="AE48" s="214"/>
      <c r="AF48" s="214"/>
      <c r="AG48" s="214" t="s">
        <v>122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9" t="s">
        <v>123</v>
      </c>
      <c r="D49" s="237"/>
      <c r="E49" s="238"/>
      <c r="F49" s="235"/>
      <c r="G49" s="235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14"/>
      <c r="Z49" s="214"/>
      <c r="AA49" s="214"/>
      <c r="AB49" s="214"/>
      <c r="AC49" s="214"/>
      <c r="AD49" s="214"/>
      <c r="AE49" s="214"/>
      <c r="AF49" s="214"/>
      <c r="AG49" s="214" t="s">
        <v>122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9" t="s">
        <v>124</v>
      </c>
      <c r="D50" s="237"/>
      <c r="E50" s="238"/>
      <c r="F50" s="235"/>
      <c r="G50" s="235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14"/>
      <c r="Z50" s="214"/>
      <c r="AA50" s="214"/>
      <c r="AB50" s="214"/>
      <c r="AC50" s="214"/>
      <c r="AD50" s="214"/>
      <c r="AE50" s="214"/>
      <c r="AF50" s="214"/>
      <c r="AG50" s="214" t="s">
        <v>122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9" t="s">
        <v>150</v>
      </c>
      <c r="D51" s="237"/>
      <c r="E51" s="238"/>
      <c r="F51" s="235"/>
      <c r="G51" s="235"/>
      <c r="H51" s="235"/>
      <c r="I51" s="235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14"/>
      <c r="Z51" s="214"/>
      <c r="AA51" s="214"/>
      <c r="AB51" s="214"/>
      <c r="AC51" s="214"/>
      <c r="AD51" s="214"/>
      <c r="AE51" s="214"/>
      <c r="AF51" s="214"/>
      <c r="AG51" s="214" t="s">
        <v>122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1.75" outlineLevel="1" x14ac:dyDescent="0.2">
      <c r="A52" s="231"/>
      <c r="B52" s="232"/>
      <c r="C52" s="269" t="s">
        <v>151</v>
      </c>
      <c r="D52" s="237"/>
      <c r="E52" s="238">
        <v>22.68</v>
      </c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14"/>
      <c r="Z52" s="214"/>
      <c r="AA52" s="214"/>
      <c r="AB52" s="214"/>
      <c r="AC52" s="214"/>
      <c r="AD52" s="214"/>
      <c r="AE52" s="214"/>
      <c r="AF52" s="214"/>
      <c r="AG52" s="214" t="s">
        <v>122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9" t="s">
        <v>152</v>
      </c>
      <c r="D53" s="237"/>
      <c r="E53" s="238">
        <v>0.53</v>
      </c>
      <c r="F53" s="235"/>
      <c r="G53" s="235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14"/>
      <c r="Z53" s="214"/>
      <c r="AA53" s="214"/>
      <c r="AB53" s="214"/>
      <c r="AC53" s="214"/>
      <c r="AD53" s="214"/>
      <c r="AE53" s="214"/>
      <c r="AF53" s="214"/>
      <c r="AG53" s="214" t="s">
        <v>122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70" t="s">
        <v>153</v>
      </c>
      <c r="D54" s="239"/>
      <c r="E54" s="240"/>
      <c r="F54" s="235"/>
      <c r="G54" s="235"/>
      <c r="H54" s="235"/>
      <c r="I54" s="235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14"/>
      <c r="Z54" s="214"/>
      <c r="AA54" s="214"/>
      <c r="AB54" s="214"/>
      <c r="AC54" s="214"/>
      <c r="AD54" s="214"/>
      <c r="AE54" s="214"/>
      <c r="AF54" s="214"/>
      <c r="AG54" s="214" t="s">
        <v>122</v>
      </c>
      <c r="AH54" s="214">
        <v>1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1.75" outlineLevel="1" x14ac:dyDescent="0.2">
      <c r="A55" s="254">
        <v>9</v>
      </c>
      <c r="B55" s="255" t="s">
        <v>154</v>
      </c>
      <c r="C55" s="268" t="s">
        <v>155</v>
      </c>
      <c r="D55" s="256" t="s">
        <v>146</v>
      </c>
      <c r="E55" s="257">
        <v>54.82</v>
      </c>
      <c r="F55" s="258"/>
      <c r="G55" s="259">
        <f>ROUND(E55*F55,2)</f>
        <v>0</v>
      </c>
      <c r="H55" s="236"/>
      <c r="I55" s="235">
        <f>ROUND(E55*H55,2)</f>
        <v>0</v>
      </c>
      <c r="J55" s="236"/>
      <c r="K55" s="235">
        <f>ROUND(E55*J55,2)</f>
        <v>0</v>
      </c>
      <c r="L55" s="235">
        <v>21</v>
      </c>
      <c r="M55" s="235">
        <f>G55*(1+L55/100)</f>
        <v>0</v>
      </c>
      <c r="N55" s="234">
        <v>0.28350999999999998</v>
      </c>
      <c r="O55" s="234">
        <f>ROUND(E55*N55,2)</f>
        <v>15.54</v>
      </c>
      <c r="P55" s="234">
        <v>0</v>
      </c>
      <c r="Q55" s="234">
        <f>ROUND(E55*P55,2)</f>
        <v>0</v>
      </c>
      <c r="R55" s="235"/>
      <c r="S55" s="235" t="s">
        <v>118</v>
      </c>
      <c r="T55" s="235" t="s">
        <v>118</v>
      </c>
      <c r="U55" s="235">
        <v>0</v>
      </c>
      <c r="V55" s="235">
        <f>ROUND(E55*U55,2)</f>
        <v>0</v>
      </c>
      <c r="W55" s="235"/>
      <c r="X55" s="235" t="s">
        <v>119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120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1.75" outlineLevel="1" x14ac:dyDescent="0.2">
      <c r="A56" s="231"/>
      <c r="B56" s="232"/>
      <c r="C56" s="269" t="s">
        <v>121</v>
      </c>
      <c r="D56" s="237"/>
      <c r="E56" s="238"/>
      <c r="F56" s="235"/>
      <c r="G56" s="235"/>
      <c r="H56" s="235"/>
      <c r="I56" s="235"/>
      <c r="J56" s="235"/>
      <c r="K56" s="235"/>
      <c r="L56" s="235"/>
      <c r="M56" s="235"/>
      <c r="N56" s="234"/>
      <c r="O56" s="234"/>
      <c r="P56" s="234"/>
      <c r="Q56" s="234"/>
      <c r="R56" s="235"/>
      <c r="S56" s="235"/>
      <c r="T56" s="235"/>
      <c r="U56" s="235"/>
      <c r="V56" s="235"/>
      <c r="W56" s="235"/>
      <c r="X56" s="235"/>
      <c r="Y56" s="214"/>
      <c r="Z56" s="214"/>
      <c r="AA56" s="214"/>
      <c r="AB56" s="214"/>
      <c r="AC56" s="214"/>
      <c r="AD56" s="214"/>
      <c r="AE56" s="214"/>
      <c r="AF56" s="214"/>
      <c r="AG56" s="214" t="s">
        <v>122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9" t="s">
        <v>123</v>
      </c>
      <c r="D57" s="237"/>
      <c r="E57" s="238"/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14"/>
      <c r="Z57" s="214"/>
      <c r="AA57" s="214"/>
      <c r="AB57" s="214"/>
      <c r="AC57" s="214"/>
      <c r="AD57" s="214"/>
      <c r="AE57" s="214"/>
      <c r="AF57" s="214"/>
      <c r="AG57" s="214" t="s">
        <v>122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9" t="s">
        <v>124</v>
      </c>
      <c r="D58" s="237"/>
      <c r="E58" s="238"/>
      <c r="F58" s="235"/>
      <c r="G58" s="235"/>
      <c r="H58" s="235"/>
      <c r="I58" s="235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14"/>
      <c r="Z58" s="214"/>
      <c r="AA58" s="214"/>
      <c r="AB58" s="214"/>
      <c r="AC58" s="214"/>
      <c r="AD58" s="214"/>
      <c r="AE58" s="214"/>
      <c r="AF58" s="214"/>
      <c r="AG58" s="214" t="s">
        <v>122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9" t="s">
        <v>156</v>
      </c>
      <c r="D59" s="237"/>
      <c r="E59" s="238"/>
      <c r="F59" s="235"/>
      <c r="G59" s="235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14"/>
      <c r="Z59" s="214"/>
      <c r="AA59" s="214"/>
      <c r="AB59" s="214"/>
      <c r="AC59" s="214"/>
      <c r="AD59" s="214"/>
      <c r="AE59" s="214"/>
      <c r="AF59" s="214"/>
      <c r="AG59" s="214" t="s">
        <v>122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9" t="s">
        <v>157</v>
      </c>
      <c r="D60" s="237"/>
      <c r="E60" s="238">
        <v>16.88</v>
      </c>
      <c r="F60" s="235"/>
      <c r="G60" s="235"/>
      <c r="H60" s="235"/>
      <c r="I60" s="235"/>
      <c r="J60" s="235"/>
      <c r="K60" s="235"/>
      <c r="L60" s="235"/>
      <c r="M60" s="235"/>
      <c r="N60" s="234"/>
      <c r="O60" s="234"/>
      <c r="P60" s="234"/>
      <c r="Q60" s="234"/>
      <c r="R60" s="235"/>
      <c r="S60" s="235"/>
      <c r="T60" s="235"/>
      <c r="U60" s="235"/>
      <c r="V60" s="235"/>
      <c r="W60" s="235"/>
      <c r="X60" s="235"/>
      <c r="Y60" s="214"/>
      <c r="Z60" s="214"/>
      <c r="AA60" s="214"/>
      <c r="AB60" s="214"/>
      <c r="AC60" s="214"/>
      <c r="AD60" s="214"/>
      <c r="AE60" s="214"/>
      <c r="AF60" s="214"/>
      <c r="AG60" s="214" t="s">
        <v>122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9" t="s">
        <v>158</v>
      </c>
      <c r="D61" s="237"/>
      <c r="E61" s="238">
        <v>10.130000000000001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14"/>
      <c r="Z61" s="214"/>
      <c r="AA61" s="214"/>
      <c r="AB61" s="214"/>
      <c r="AC61" s="214"/>
      <c r="AD61" s="214"/>
      <c r="AE61" s="214"/>
      <c r="AF61" s="214"/>
      <c r="AG61" s="214" t="s">
        <v>122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9" t="s">
        <v>159</v>
      </c>
      <c r="D62" s="237"/>
      <c r="E62" s="238">
        <v>27</v>
      </c>
      <c r="F62" s="235"/>
      <c r="G62" s="235"/>
      <c r="H62" s="235"/>
      <c r="I62" s="235"/>
      <c r="J62" s="235"/>
      <c r="K62" s="235"/>
      <c r="L62" s="235"/>
      <c r="M62" s="235"/>
      <c r="N62" s="234"/>
      <c r="O62" s="234"/>
      <c r="P62" s="234"/>
      <c r="Q62" s="234"/>
      <c r="R62" s="235"/>
      <c r="S62" s="235"/>
      <c r="T62" s="235"/>
      <c r="U62" s="235"/>
      <c r="V62" s="235"/>
      <c r="W62" s="235"/>
      <c r="X62" s="235"/>
      <c r="Y62" s="214"/>
      <c r="Z62" s="214"/>
      <c r="AA62" s="214"/>
      <c r="AB62" s="214"/>
      <c r="AC62" s="214"/>
      <c r="AD62" s="214"/>
      <c r="AE62" s="214"/>
      <c r="AF62" s="214"/>
      <c r="AG62" s="214" t="s">
        <v>122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9" t="s">
        <v>160</v>
      </c>
      <c r="D63" s="237"/>
      <c r="E63" s="238">
        <v>0.63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14"/>
      <c r="Z63" s="214"/>
      <c r="AA63" s="214"/>
      <c r="AB63" s="214"/>
      <c r="AC63" s="214"/>
      <c r="AD63" s="214"/>
      <c r="AE63" s="214"/>
      <c r="AF63" s="214"/>
      <c r="AG63" s="214" t="s">
        <v>122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70" t="s">
        <v>153</v>
      </c>
      <c r="D64" s="239"/>
      <c r="E64" s="240"/>
      <c r="F64" s="235"/>
      <c r="G64" s="235"/>
      <c r="H64" s="235"/>
      <c r="I64" s="235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14"/>
      <c r="Z64" s="214"/>
      <c r="AA64" s="214"/>
      <c r="AB64" s="214"/>
      <c r="AC64" s="214"/>
      <c r="AD64" s="214"/>
      <c r="AE64" s="214"/>
      <c r="AF64" s="214"/>
      <c r="AG64" s="214" t="s">
        <v>122</v>
      </c>
      <c r="AH64" s="214">
        <v>1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9" t="s">
        <v>161</v>
      </c>
      <c r="D65" s="237"/>
      <c r="E65" s="238"/>
      <c r="F65" s="235"/>
      <c r="G65" s="235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14"/>
      <c r="Z65" s="214"/>
      <c r="AA65" s="214"/>
      <c r="AB65" s="214"/>
      <c r="AC65" s="214"/>
      <c r="AD65" s="214"/>
      <c r="AE65" s="214"/>
      <c r="AF65" s="214"/>
      <c r="AG65" s="214" t="s">
        <v>122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1.75" outlineLevel="1" x14ac:dyDescent="0.2">
      <c r="A66" s="231"/>
      <c r="B66" s="232"/>
      <c r="C66" s="269" t="s">
        <v>162</v>
      </c>
      <c r="D66" s="237"/>
      <c r="E66" s="238">
        <v>0.19</v>
      </c>
      <c r="F66" s="235"/>
      <c r="G66" s="235"/>
      <c r="H66" s="235"/>
      <c r="I66" s="235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14"/>
      <c r="Z66" s="214"/>
      <c r="AA66" s="214"/>
      <c r="AB66" s="214"/>
      <c r="AC66" s="214"/>
      <c r="AD66" s="214"/>
      <c r="AE66" s="214"/>
      <c r="AF66" s="214"/>
      <c r="AG66" s="214" t="s">
        <v>122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70" t="s">
        <v>153</v>
      </c>
      <c r="D67" s="239"/>
      <c r="E67" s="240"/>
      <c r="F67" s="235"/>
      <c r="G67" s="235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14"/>
      <c r="Z67" s="214"/>
      <c r="AA67" s="214"/>
      <c r="AB67" s="214"/>
      <c r="AC67" s="214"/>
      <c r="AD67" s="214"/>
      <c r="AE67" s="214"/>
      <c r="AF67" s="214"/>
      <c r="AG67" s="214" t="s">
        <v>122</v>
      </c>
      <c r="AH67" s="214">
        <v>1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54">
        <v>10</v>
      </c>
      <c r="B68" s="255" t="s">
        <v>163</v>
      </c>
      <c r="C68" s="268" t="s">
        <v>164</v>
      </c>
      <c r="D68" s="256" t="s">
        <v>146</v>
      </c>
      <c r="E68" s="257">
        <v>21.48189</v>
      </c>
      <c r="F68" s="258"/>
      <c r="G68" s="259">
        <f>ROUND(E68*F68,2)</f>
        <v>0</v>
      </c>
      <c r="H68" s="236"/>
      <c r="I68" s="235">
        <f>ROUND(E68*H68,2)</f>
        <v>0</v>
      </c>
      <c r="J68" s="236"/>
      <c r="K68" s="235">
        <f>ROUND(E68*J68,2)</f>
        <v>0</v>
      </c>
      <c r="L68" s="235">
        <v>21</v>
      </c>
      <c r="M68" s="235">
        <f>G68*(1+L68/100)</f>
        <v>0</v>
      </c>
      <c r="N68" s="234">
        <v>0.14544000000000001</v>
      </c>
      <c r="O68" s="234">
        <f>ROUND(E68*N68,2)</f>
        <v>3.12</v>
      </c>
      <c r="P68" s="234">
        <v>0</v>
      </c>
      <c r="Q68" s="234">
        <f>ROUND(E68*P68,2)</f>
        <v>0</v>
      </c>
      <c r="R68" s="235"/>
      <c r="S68" s="235" t="s">
        <v>118</v>
      </c>
      <c r="T68" s="235" t="s">
        <v>118</v>
      </c>
      <c r="U68" s="235">
        <v>0</v>
      </c>
      <c r="V68" s="235">
        <f>ROUND(E68*U68,2)</f>
        <v>0</v>
      </c>
      <c r="W68" s="235"/>
      <c r="X68" s="235" t="s">
        <v>119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120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9" t="s">
        <v>165</v>
      </c>
      <c r="D69" s="237"/>
      <c r="E69" s="238">
        <v>21.48</v>
      </c>
      <c r="F69" s="235"/>
      <c r="G69" s="235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14"/>
      <c r="Z69" s="214"/>
      <c r="AA69" s="214"/>
      <c r="AB69" s="214"/>
      <c r="AC69" s="214"/>
      <c r="AD69" s="214"/>
      <c r="AE69" s="214"/>
      <c r="AF69" s="214"/>
      <c r="AG69" s="214" t="s">
        <v>122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4">
        <v>11</v>
      </c>
      <c r="B70" s="255" t="s">
        <v>166</v>
      </c>
      <c r="C70" s="268" t="s">
        <v>167</v>
      </c>
      <c r="D70" s="256" t="s">
        <v>146</v>
      </c>
      <c r="E70" s="257">
        <v>35.803150000000002</v>
      </c>
      <c r="F70" s="258"/>
      <c r="G70" s="259">
        <f>ROUND(E70*F70,2)</f>
        <v>0</v>
      </c>
      <c r="H70" s="236"/>
      <c r="I70" s="235">
        <f>ROUND(E70*H70,2)</f>
        <v>0</v>
      </c>
      <c r="J70" s="236"/>
      <c r="K70" s="235">
        <f>ROUND(E70*J70,2)</f>
        <v>0</v>
      </c>
      <c r="L70" s="235">
        <v>21</v>
      </c>
      <c r="M70" s="235">
        <f>G70*(1+L70/100)</f>
        <v>0</v>
      </c>
      <c r="N70" s="234">
        <v>0.27105000000000001</v>
      </c>
      <c r="O70" s="234">
        <f>ROUND(E70*N70,2)</f>
        <v>9.6999999999999993</v>
      </c>
      <c r="P70" s="234">
        <v>0</v>
      </c>
      <c r="Q70" s="234">
        <f>ROUND(E70*P70,2)</f>
        <v>0</v>
      </c>
      <c r="R70" s="235"/>
      <c r="S70" s="235" t="s">
        <v>118</v>
      </c>
      <c r="T70" s="235" t="s">
        <v>118</v>
      </c>
      <c r="U70" s="235">
        <v>0</v>
      </c>
      <c r="V70" s="235">
        <f>ROUND(E70*U70,2)</f>
        <v>0</v>
      </c>
      <c r="W70" s="235"/>
      <c r="X70" s="235" t="s">
        <v>119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9" t="s">
        <v>168</v>
      </c>
      <c r="D71" s="237"/>
      <c r="E71" s="238">
        <v>35.799999999999997</v>
      </c>
      <c r="F71" s="235"/>
      <c r="G71" s="235"/>
      <c r="H71" s="235"/>
      <c r="I71" s="235"/>
      <c r="J71" s="235"/>
      <c r="K71" s="235"/>
      <c r="L71" s="235"/>
      <c r="M71" s="235"/>
      <c r="N71" s="234"/>
      <c r="O71" s="234"/>
      <c r="P71" s="234"/>
      <c r="Q71" s="234"/>
      <c r="R71" s="235"/>
      <c r="S71" s="235"/>
      <c r="T71" s="235"/>
      <c r="U71" s="235"/>
      <c r="V71" s="235"/>
      <c r="W71" s="235"/>
      <c r="X71" s="235"/>
      <c r="Y71" s="214"/>
      <c r="Z71" s="214"/>
      <c r="AA71" s="214"/>
      <c r="AB71" s="214"/>
      <c r="AC71" s="214"/>
      <c r="AD71" s="214"/>
      <c r="AE71" s="214"/>
      <c r="AF71" s="214"/>
      <c r="AG71" s="214" t="s">
        <v>122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1.75" outlineLevel="1" x14ac:dyDescent="0.2">
      <c r="A72" s="254">
        <v>12</v>
      </c>
      <c r="B72" s="255" t="s">
        <v>169</v>
      </c>
      <c r="C72" s="268" t="s">
        <v>170</v>
      </c>
      <c r="D72" s="256" t="s">
        <v>117</v>
      </c>
      <c r="E72" s="257">
        <v>9.8272099999999991</v>
      </c>
      <c r="F72" s="258"/>
      <c r="G72" s="259">
        <f>ROUND(E72*F72,2)</f>
        <v>0</v>
      </c>
      <c r="H72" s="236"/>
      <c r="I72" s="235">
        <f>ROUND(E72*H72,2)</f>
        <v>0</v>
      </c>
      <c r="J72" s="236"/>
      <c r="K72" s="235">
        <f>ROUND(E72*J72,2)</f>
        <v>0</v>
      </c>
      <c r="L72" s="235">
        <v>21</v>
      </c>
      <c r="M72" s="235">
        <f>G72*(1+L72/100)</f>
        <v>0</v>
      </c>
      <c r="N72" s="234">
        <v>1.915</v>
      </c>
      <c r="O72" s="234">
        <f>ROUND(E72*N72,2)</f>
        <v>18.82</v>
      </c>
      <c r="P72" s="234">
        <v>0</v>
      </c>
      <c r="Q72" s="234">
        <f>ROUND(E72*P72,2)</f>
        <v>0</v>
      </c>
      <c r="R72" s="235"/>
      <c r="S72" s="235" t="s">
        <v>171</v>
      </c>
      <c r="T72" s="235" t="s">
        <v>172</v>
      </c>
      <c r="U72" s="235">
        <v>0</v>
      </c>
      <c r="V72" s="235">
        <f>ROUND(E72*U72,2)</f>
        <v>0</v>
      </c>
      <c r="W72" s="235"/>
      <c r="X72" s="235" t="s">
        <v>119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1.75" outlineLevel="1" x14ac:dyDescent="0.2">
      <c r="A73" s="231"/>
      <c r="B73" s="232"/>
      <c r="C73" s="269" t="s">
        <v>121</v>
      </c>
      <c r="D73" s="237"/>
      <c r="E73" s="238"/>
      <c r="F73" s="235"/>
      <c r="G73" s="235"/>
      <c r="H73" s="235"/>
      <c r="I73" s="235"/>
      <c r="J73" s="235"/>
      <c r="K73" s="235"/>
      <c r="L73" s="235"/>
      <c r="M73" s="235"/>
      <c r="N73" s="234"/>
      <c r="O73" s="234"/>
      <c r="P73" s="234"/>
      <c r="Q73" s="234"/>
      <c r="R73" s="235"/>
      <c r="S73" s="235"/>
      <c r="T73" s="235"/>
      <c r="U73" s="235"/>
      <c r="V73" s="235"/>
      <c r="W73" s="235"/>
      <c r="X73" s="235"/>
      <c r="Y73" s="214"/>
      <c r="Z73" s="214"/>
      <c r="AA73" s="214"/>
      <c r="AB73" s="214"/>
      <c r="AC73" s="214"/>
      <c r="AD73" s="214"/>
      <c r="AE73" s="214"/>
      <c r="AF73" s="214"/>
      <c r="AG73" s="214" t="s">
        <v>122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9" t="s">
        <v>123</v>
      </c>
      <c r="D74" s="237"/>
      <c r="E74" s="238"/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14"/>
      <c r="Z74" s="214"/>
      <c r="AA74" s="214"/>
      <c r="AB74" s="214"/>
      <c r="AC74" s="214"/>
      <c r="AD74" s="214"/>
      <c r="AE74" s="214"/>
      <c r="AF74" s="214"/>
      <c r="AG74" s="214" t="s">
        <v>122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9" t="s">
        <v>124</v>
      </c>
      <c r="D75" s="237"/>
      <c r="E75" s="238"/>
      <c r="F75" s="235"/>
      <c r="G75" s="235"/>
      <c r="H75" s="235"/>
      <c r="I75" s="235"/>
      <c r="J75" s="235"/>
      <c r="K75" s="235"/>
      <c r="L75" s="235"/>
      <c r="M75" s="235"/>
      <c r="N75" s="234"/>
      <c r="O75" s="234"/>
      <c r="P75" s="234"/>
      <c r="Q75" s="234"/>
      <c r="R75" s="235"/>
      <c r="S75" s="235"/>
      <c r="T75" s="235"/>
      <c r="U75" s="235"/>
      <c r="V75" s="235"/>
      <c r="W75" s="235"/>
      <c r="X75" s="235"/>
      <c r="Y75" s="214"/>
      <c r="Z75" s="214"/>
      <c r="AA75" s="214"/>
      <c r="AB75" s="214"/>
      <c r="AC75" s="214"/>
      <c r="AD75" s="214"/>
      <c r="AE75" s="214"/>
      <c r="AF75" s="214"/>
      <c r="AG75" s="214" t="s">
        <v>122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9" t="s">
        <v>173</v>
      </c>
      <c r="D76" s="237"/>
      <c r="E76" s="238">
        <v>0.51434999999999997</v>
      </c>
      <c r="F76" s="235"/>
      <c r="G76" s="235"/>
      <c r="H76" s="235"/>
      <c r="I76" s="235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14"/>
      <c r="Z76" s="214"/>
      <c r="AA76" s="214"/>
      <c r="AB76" s="214"/>
      <c r="AC76" s="214"/>
      <c r="AD76" s="214"/>
      <c r="AE76" s="214"/>
      <c r="AF76" s="214"/>
      <c r="AG76" s="214" t="s">
        <v>122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1.75" outlineLevel="1" x14ac:dyDescent="0.2">
      <c r="A77" s="231"/>
      <c r="B77" s="232"/>
      <c r="C77" s="269" t="s">
        <v>174</v>
      </c>
      <c r="D77" s="237"/>
      <c r="E77" s="238">
        <v>6.7645099999999996</v>
      </c>
      <c r="F77" s="235"/>
      <c r="G77" s="235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14"/>
      <c r="Z77" s="214"/>
      <c r="AA77" s="214"/>
      <c r="AB77" s="214"/>
      <c r="AC77" s="214"/>
      <c r="AD77" s="214"/>
      <c r="AE77" s="214"/>
      <c r="AF77" s="214"/>
      <c r="AG77" s="214" t="s">
        <v>122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1.75" outlineLevel="1" x14ac:dyDescent="0.2">
      <c r="A78" s="231"/>
      <c r="B78" s="232"/>
      <c r="C78" s="269" t="s">
        <v>175</v>
      </c>
      <c r="D78" s="237"/>
      <c r="E78" s="238">
        <v>2.2963499999999999</v>
      </c>
      <c r="F78" s="235"/>
      <c r="G78" s="235"/>
      <c r="H78" s="235"/>
      <c r="I78" s="235"/>
      <c r="J78" s="235"/>
      <c r="K78" s="235"/>
      <c r="L78" s="235"/>
      <c r="M78" s="235"/>
      <c r="N78" s="234"/>
      <c r="O78" s="234"/>
      <c r="P78" s="234"/>
      <c r="Q78" s="234"/>
      <c r="R78" s="235"/>
      <c r="S78" s="235"/>
      <c r="T78" s="235"/>
      <c r="U78" s="235"/>
      <c r="V78" s="235"/>
      <c r="W78" s="235"/>
      <c r="X78" s="235"/>
      <c r="Y78" s="214"/>
      <c r="Z78" s="214"/>
      <c r="AA78" s="214"/>
      <c r="AB78" s="214"/>
      <c r="AC78" s="214"/>
      <c r="AD78" s="214"/>
      <c r="AE78" s="214"/>
      <c r="AF78" s="214"/>
      <c r="AG78" s="214" t="s">
        <v>122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70" t="s">
        <v>153</v>
      </c>
      <c r="D79" s="239"/>
      <c r="E79" s="240">
        <v>9.5752100000000002</v>
      </c>
      <c r="F79" s="235"/>
      <c r="G79" s="235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14"/>
      <c r="Z79" s="214"/>
      <c r="AA79" s="214"/>
      <c r="AB79" s="214"/>
      <c r="AC79" s="214"/>
      <c r="AD79" s="214"/>
      <c r="AE79" s="214"/>
      <c r="AF79" s="214"/>
      <c r="AG79" s="214" t="s">
        <v>122</v>
      </c>
      <c r="AH79" s="214">
        <v>1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9" t="s">
        <v>176</v>
      </c>
      <c r="D80" s="237"/>
      <c r="E80" s="238"/>
      <c r="F80" s="235"/>
      <c r="G80" s="235"/>
      <c r="H80" s="235"/>
      <c r="I80" s="235"/>
      <c r="J80" s="235"/>
      <c r="K80" s="235"/>
      <c r="L80" s="235"/>
      <c r="M80" s="235"/>
      <c r="N80" s="234"/>
      <c r="O80" s="234"/>
      <c r="P80" s="234"/>
      <c r="Q80" s="234"/>
      <c r="R80" s="235"/>
      <c r="S80" s="235"/>
      <c r="T80" s="235"/>
      <c r="U80" s="235"/>
      <c r="V80" s="235"/>
      <c r="W80" s="235"/>
      <c r="X80" s="235"/>
      <c r="Y80" s="214"/>
      <c r="Z80" s="214"/>
      <c r="AA80" s="214"/>
      <c r="AB80" s="214"/>
      <c r="AC80" s="214"/>
      <c r="AD80" s="214"/>
      <c r="AE80" s="214"/>
      <c r="AF80" s="214"/>
      <c r="AG80" s="214" t="s">
        <v>122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9" t="s">
        <v>177</v>
      </c>
      <c r="D81" s="237"/>
      <c r="E81" s="238">
        <v>0.252</v>
      </c>
      <c r="F81" s="235"/>
      <c r="G81" s="235"/>
      <c r="H81" s="235"/>
      <c r="I81" s="235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14"/>
      <c r="Z81" s="214"/>
      <c r="AA81" s="214"/>
      <c r="AB81" s="214"/>
      <c r="AC81" s="214"/>
      <c r="AD81" s="214"/>
      <c r="AE81" s="214"/>
      <c r="AF81" s="214"/>
      <c r="AG81" s="214" t="s">
        <v>122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70" t="s">
        <v>153</v>
      </c>
      <c r="D82" s="239"/>
      <c r="E82" s="240">
        <v>0.252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14"/>
      <c r="Z82" s="214"/>
      <c r="AA82" s="214"/>
      <c r="AB82" s="214"/>
      <c r="AC82" s="214"/>
      <c r="AD82" s="214"/>
      <c r="AE82" s="214"/>
      <c r="AF82" s="214"/>
      <c r="AG82" s="214" t="s">
        <v>122</v>
      </c>
      <c r="AH82" s="214">
        <v>1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1.75" outlineLevel="1" x14ac:dyDescent="0.2">
      <c r="A83" s="254">
        <v>13</v>
      </c>
      <c r="B83" s="255" t="s">
        <v>178</v>
      </c>
      <c r="C83" s="268" t="s">
        <v>179</v>
      </c>
      <c r="D83" s="256" t="s">
        <v>180</v>
      </c>
      <c r="E83" s="257">
        <v>3.8172799999999998</v>
      </c>
      <c r="F83" s="258"/>
      <c r="G83" s="259">
        <f>ROUND(E83*F83,2)</f>
        <v>0</v>
      </c>
      <c r="H83" s="236"/>
      <c r="I83" s="235">
        <f>ROUND(E83*H83,2)</f>
        <v>0</v>
      </c>
      <c r="J83" s="236"/>
      <c r="K83" s="235">
        <f>ROUND(E83*J83,2)</f>
        <v>0</v>
      </c>
      <c r="L83" s="235">
        <v>21</v>
      </c>
      <c r="M83" s="235">
        <f>G83*(1+L83/100)</f>
        <v>0</v>
      </c>
      <c r="N83" s="234">
        <v>5</v>
      </c>
      <c r="O83" s="234">
        <f>ROUND(E83*N83,2)</f>
        <v>19.09</v>
      </c>
      <c r="P83" s="234">
        <v>0</v>
      </c>
      <c r="Q83" s="234">
        <f>ROUND(E83*P83,2)</f>
        <v>0</v>
      </c>
      <c r="R83" s="235"/>
      <c r="S83" s="235" t="s">
        <v>171</v>
      </c>
      <c r="T83" s="235" t="s">
        <v>172</v>
      </c>
      <c r="U83" s="235">
        <v>0</v>
      </c>
      <c r="V83" s="235">
        <f>ROUND(E83*U83,2)</f>
        <v>0</v>
      </c>
      <c r="W83" s="235"/>
      <c r="X83" s="235" t="s">
        <v>181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182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9" t="s">
        <v>183</v>
      </c>
      <c r="D84" s="237"/>
      <c r="E84" s="238"/>
      <c r="F84" s="235"/>
      <c r="G84" s="235"/>
      <c r="H84" s="235"/>
      <c r="I84" s="235"/>
      <c r="J84" s="235"/>
      <c r="K84" s="235"/>
      <c r="L84" s="235"/>
      <c r="M84" s="235"/>
      <c r="N84" s="234"/>
      <c r="O84" s="234"/>
      <c r="P84" s="234"/>
      <c r="Q84" s="234"/>
      <c r="R84" s="235"/>
      <c r="S84" s="235"/>
      <c r="T84" s="235"/>
      <c r="U84" s="235"/>
      <c r="V84" s="235"/>
      <c r="W84" s="235"/>
      <c r="X84" s="235"/>
      <c r="Y84" s="214"/>
      <c r="Z84" s="214"/>
      <c r="AA84" s="214"/>
      <c r="AB84" s="214"/>
      <c r="AC84" s="214"/>
      <c r="AD84" s="214"/>
      <c r="AE84" s="214"/>
      <c r="AF84" s="214"/>
      <c r="AG84" s="214" t="s">
        <v>122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71" t="s">
        <v>184</v>
      </c>
      <c r="D85" s="241"/>
      <c r="E85" s="242"/>
      <c r="F85" s="235"/>
      <c r="G85" s="235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14"/>
      <c r="Z85" s="214"/>
      <c r="AA85" s="214"/>
      <c r="AB85" s="214"/>
      <c r="AC85" s="214"/>
      <c r="AD85" s="214"/>
      <c r="AE85" s="214"/>
      <c r="AF85" s="214"/>
      <c r="AG85" s="214" t="s">
        <v>122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72" t="s">
        <v>185</v>
      </c>
      <c r="D86" s="241"/>
      <c r="E86" s="242"/>
      <c r="F86" s="235"/>
      <c r="G86" s="235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14"/>
      <c r="Z86" s="214"/>
      <c r="AA86" s="214"/>
      <c r="AB86" s="214"/>
      <c r="AC86" s="214"/>
      <c r="AD86" s="214"/>
      <c r="AE86" s="214"/>
      <c r="AF86" s="214"/>
      <c r="AG86" s="214" t="s">
        <v>122</v>
      </c>
      <c r="AH86" s="214">
        <v>2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72" t="s">
        <v>186</v>
      </c>
      <c r="D87" s="241"/>
      <c r="E87" s="242"/>
      <c r="F87" s="235"/>
      <c r="G87" s="235"/>
      <c r="H87" s="235"/>
      <c r="I87" s="235"/>
      <c r="J87" s="235"/>
      <c r="K87" s="235"/>
      <c r="L87" s="235"/>
      <c r="M87" s="235"/>
      <c r="N87" s="234"/>
      <c r="O87" s="234"/>
      <c r="P87" s="234"/>
      <c r="Q87" s="234"/>
      <c r="R87" s="235"/>
      <c r="S87" s="235"/>
      <c r="T87" s="235"/>
      <c r="U87" s="235"/>
      <c r="V87" s="235"/>
      <c r="W87" s="235"/>
      <c r="X87" s="235"/>
      <c r="Y87" s="214"/>
      <c r="Z87" s="214"/>
      <c r="AA87" s="214"/>
      <c r="AB87" s="214"/>
      <c r="AC87" s="214"/>
      <c r="AD87" s="214"/>
      <c r="AE87" s="214"/>
      <c r="AF87" s="214"/>
      <c r="AG87" s="214" t="s">
        <v>122</v>
      </c>
      <c r="AH87" s="214">
        <v>2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71" t="s">
        <v>187</v>
      </c>
      <c r="D88" s="241"/>
      <c r="E88" s="242"/>
      <c r="F88" s="235"/>
      <c r="G88" s="235"/>
      <c r="H88" s="235"/>
      <c r="I88" s="235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14"/>
      <c r="Z88" s="214"/>
      <c r="AA88" s="214"/>
      <c r="AB88" s="214"/>
      <c r="AC88" s="214"/>
      <c r="AD88" s="214"/>
      <c r="AE88" s="214"/>
      <c r="AF88" s="214"/>
      <c r="AG88" s="214" t="s">
        <v>122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1.75" outlineLevel="1" x14ac:dyDescent="0.2">
      <c r="A89" s="231"/>
      <c r="B89" s="232"/>
      <c r="C89" s="269" t="s">
        <v>188</v>
      </c>
      <c r="D89" s="237"/>
      <c r="E89" s="238">
        <v>1.01057</v>
      </c>
      <c r="F89" s="235"/>
      <c r="G89" s="235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14"/>
      <c r="Z89" s="214"/>
      <c r="AA89" s="214"/>
      <c r="AB89" s="214"/>
      <c r="AC89" s="214"/>
      <c r="AD89" s="214"/>
      <c r="AE89" s="214"/>
      <c r="AF89" s="214"/>
      <c r="AG89" s="214" t="s">
        <v>122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1.75" outlineLevel="1" x14ac:dyDescent="0.2">
      <c r="A90" s="231"/>
      <c r="B90" s="232"/>
      <c r="C90" s="269" t="s">
        <v>189</v>
      </c>
      <c r="D90" s="237"/>
      <c r="E90" s="238">
        <v>1.6958800000000001</v>
      </c>
      <c r="F90" s="235"/>
      <c r="G90" s="235"/>
      <c r="H90" s="235"/>
      <c r="I90" s="235"/>
      <c r="J90" s="235"/>
      <c r="K90" s="235"/>
      <c r="L90" s="235"/>
      <c r="M90" s="235"/>
      <c r="N90" s="234"/>
      <c r="O90" s="234"/>
      <c r="P90" s="234"/>
      <c r="Q90" s="234"/>
      <c r="R90" s="235"/>
      <c r="S90" s="235"/>
      <c r="T90" s="235"/>
      <c r="U90" s="235"/>
      <c r="V90" s="235"/>
      <c r="W90" s="235"/>
      <c r="X90" s="235"/>
      <c r="Y90" s="214"/>
      <c r="Z90" s="214"/>
      <c r="AA90" s="214"/>
      <c r="AB90" s="214"/>
      <c r="AC90" s="214"/>
      <c r="AD90" s="214"/>
      <c r="AE90" s="214"/>
      <c r="AF90" s="214"/>
      <c r="AG90" s="214" t="s">
        <v>122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1.75" outlineLevel="1" x14ac:dyDescent="0.2">
      <c r="A91" s="231"/>
      <c r="B91" s="232"/>
      <c r="C91" s="269" t="s">
        <v>190</v>
      </c>
      <c r="D91" s="237"/>
      <c r="E91" s="238">
        <v>1.11083</v>
      </c>
      <c r="F91" s="235"/>
      <c r="G91" s="235"/>
      <c r="H91" s="235"/>
      <c r="I91" s="235"/>
      <c r="J91" s="235"/>
      <c r="K91" s="235"/>
      <c r="L91" s="235"/>
      <c r="M91" s="235"/>
      <c r="N91" s="234"/>
      <c r="O91" s="234"/>
      <c r="P91" s="234"/>
      <c r="Q91" s="234"/>
      <c r="R91" s="235"/>
      <c r="S91" s="235"/>
      <c r="T91" s="235"/>
      <c r="U91" s="235"/>
      <c r="V91" s="235"/>
      <c r="W91" s="235"/>
      <c r="X91" s="235"/>
      <c r="Y91" s="214"/>
      <c r="Z91" s="214"/>
      <c r="AA91" s="214"/>
      <c r="AB91" s="214"/>
      <c r="AC91" s="214"/>
      <c r="AD91" s="214"/>
      <c r="AE91" s="214"/>
      <c r="AF91" s="214"/>
      <c r="AG91" s="214" t="s">
        <v>122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70" t="s">
        <v>153</v>
      </c>
      <c r="D92" s="239"/>
      <c r="E92" s="240">
        <v>3.8172799999999998</v>
      </c>
      <c r="F92" s="235"/>
      <c r="G92" s="235"/>
      <c r="H92" s="235"/>
      <c r="I92" s="235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14"/>
      <c r="Z92" s="214"/>
      <c r="AA92" s="214"/>
      <c r="AB92" s="214"/>
      <c r="AC92" s="214"/>
      <c r="AD92" s="214"/>
      <c r="AE92" s="214"/>
      <c r="AF92" s="214"/>
      <c r="AG92" s="214" t="s">
        <v>122</v>
      </c>
      <c r="AH92" s="214">
        <v>1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9" t="s">
        <v>191</v>
      </c>
      <c r="D93" s="237"/>
      <c r="E93" s="238"/>
      <c r="F93" s="235"/>
      <c r="G93" s="235"/>
      <c r="H93" s="235"/>
      <c r="I93" s="235"/>
      <c r="J93" s="235"/>
      <c r="K93" s="235"/>
      <c r="L93" s="235"/>
      <c r="M93" s="235"/>
      <c r="N93" s="234"/>
      <c r="O93" s="234"/>
      <c r="P93" s="234"/>
      <c r="Q93" s="234"/>
      <c r="R93" s="235"/>
      <c r="S93" s="235"/>
      <c r="T93" s="235"/>
      <c r="U93" s="235"/>
      <c r="V93" s="235"/>
      <c r="W93" s="235"/>
      <c r="X93" s="235"/>
      <c r="Y93" s="214"/>
      <c r="Z93" s="214"/>
      <c r="AA93" s="214"/>
      <c r="AB93" s="214"/>
      <c r="AC93" s="214"/>
      <c r="AD93" s="214"/>
      <c r="AE93" s="214"/>
      <c r="AF93" s="214"/>
      <c r="AG93" s="214" t="s">
        <v>122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9" t="s">
        <v>192</v>
      </c>
      <c r="D94" s="237"/>
      <c r="E94" s="238"/>
      <c r="F94" s="235"/>
      <c r="G94" s="235"/>
      <c r="H94" s="235"/>
      <c r="I94" s="235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14"/>
      <c r="Z94" s="214"/>
      <c r="AA94" s="214"/>
      <c r="AB94" s="214"/>
      <c r="AC94" s="214"/>
      <c r="AD94" s="214"/>
      <c r="AE94" s="214"/>
      <c r="AF94" s="214"/>
      <c r="AG94" s="214" t="s">
        <v>122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71" t="s">
        <v>184</v>
      </c>
      <c r="D95" s="241"/>
      <c r="E95" s="242"/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14"/>
      <c r="Z95" s="214"/>
      <c r="AA95" s="214"/>
      <c r="AB95" s="214"/>
      <c r="AC95" s="214"/>
      <c r="AD95" s="214"/>
      <c r="AE95" s="214"/>
      <c r="AF95" s="214"/>
      <c r="AG95" s="214" t="s">
        <v>122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72" t="s">
        <v>193</v>
      </c>
      <c r="D96" s="241"/>
      <c r="E96" s="242">
        <v>1.6875</v>
      </c>
      <c r="F96" s="235"/>
      <c r="G96" s="235"/>
      <c r="H96" s="235"/>
      <c r="I96" s="235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14"/>
      <c r="Z96" s="214"/>
      <c r="AA96" s="214"/>
      <c r="AB96" s="214"/>
      <c r="AC96" s="214"/>
      <c r="AD96" s="214"/>
      <c r="AE96" s="214"/>
      <c r="AF96" s="214"/>
      <c r="AG96" s="214" t="s">
        <v>122</v>
      </c>
      <c r="AH96" s="214">
        <v>2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72" t="s">
        <v>194</v>
      </c>
      <c r="D97" s="241"/>
      <c r="E97" s="242">
        <v>0.9</v>
      </c>
      <c r="F97" s="235"/>
      <c r="G97" s="235"/>
      <c r="H97" s="235"/>
      <c r="I97" s="235"/>
      <c r="J97" s="235"/>
      <c r="K97" s="235"/>
      <c r="L97" s="235"/>
      <c r="M97" s="235"/>
      <c r="N97" s="234"/>
      <c r="O97" s="234"/>
      <c r="P97" s="234"/>
      <c r="Q97" s="234"/>
      <c r="R97" s="235"/>
      <c r="S97" s="235"/>
      <c r="T97" s="235"/>
      <c r="U97" s="235"/>
      <c r="V97" s="235"/>
      <c r="W97" s="235"/>
      <c r="X97" s="235"/>
      <c r="Y97" s="214"/>
      <c r="Z97" s="214"/>
      <c r="AA97" s="214"/>
      <c r="AB97" s="214"/>
      <c r="AC97" s="214"/>
      <c r="AD97" s="214"/>
      <c r="AE97" s="214"/>
      <c r="AF97" s="214"/>
      <c r="AG97" s="214" t="s">
        <v>122</v>
      </c>
      <c r="AH97" s="214">
        <v>2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1.75" outlineLevel="1" x14ac:dyDescent="0.2">
      <c r="A98" s="231"/>
      <c r="B98" s="232"/>
      <c r="C98" s="272" t="s">
        <v>195</v>
      </c>
      <c r="D98" s="241"/>
      <c r="E98" s="242">
        <v>27</v>
      </c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14"/>
      <c r="Z98" s="214"/>
      <c r="AA98" s="214"/>
      <c r="AB98" s="214"/>
      <c r="AC98" s="214"/>
      <c r="AD98" s="214"/>
      <c r="AE98" s="214"/>
      <c r="AF98" s="214"/>
      <c r="AG98" s="214" t="s">
        <v>122</v>
      </c>
      <c r="AH98" s="214">
        <v>2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1.75" outlineLevel="1" x14ac:dyDescent="0.2">
      <c r="A99" s="231"/>
      <c r="B99" s="232"/>
      <c r="C99" s="272" t="s">
        <v>196</v>
      </c>
      <c r="D99" s="241"/>
      <c r="E99" s="242">
        <v>0.63</v>
      </c>
      <c r="F99" s="235"/>
      <c r="G99" s="235"/>
      <c r="H99" s="235"/>
      <c r="I99" s="235"/>
      <c r="J99" s="235"/>
      <c r="K99" s="235"/>
      <c r="L99" s="235"/>
      <c r="M99" s="235"/>
      <c r="N99" s="234"/>
      <c r="O99" s="234"/>
      <c r="P99" s="234"/>
      <c r="Q99" s="234"/>
      <c r="R99" s="235"/>
      <c r="S99" s="235"/>
      <c r="T99" s="235"/>
      <c r="U99" s="235"/>
      <c r="V99" s="235"/>
      <c r="W99" s="235"/>
      <c r="X99" s="235"/>
      <c r="Y99" s="214"/>
      <c r="Z99" s="214"/>
      <c r="AA99" s="214"/>
      <c r="AB99" s="214"/>
      <c r="AC99" s="214"/>
      <c r="AD99" s="214"/>
      <c r="AE99" s="214"/>
      <c r="AF99" s="214"/>
      <c r="AG99" s="214" t="s">
        <v>122</v>
      </c>
      <c r="AH99" s="214">
        <v>2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73" t="s">
        <v>197</v>
      </c>
      <c r="D100" s="243"/>
      <c r="E100" s="244">
        <v>30.217500000000001</v>
      </c>
      <c r="F100" s="235"/>
      <c r="G100" s="235"/>
      <c r="H100" s="235"/>
      <c r="I100" s="235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122</v>
      </c>
      <c r="AH100" s="214">
        <v>3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71" t="s">
        <v>187</v>
      </c>
      <c r="D101" s="241"/>
      <c r="E101" s="242"/>
      <c r="F101" s="235"/>
      <c r="G101" s="235"/>
      <c r="H101" s="235"/>
      <c r="I101" s="235"/>
      <c r="J101" s="235"/>
      <c r="K101" s="235"/>
      <c r="L101" s="235"/>
      <c r="M101" s="235"/>
      <c r="N101" s="234"/>
      <c r="O101" s="234"/>
      <c r="P101" s="234"/>
      <c r="Q101" s="234"/>
      <c r="R101" s="235"/>
      <c r="S101" s="235"/>
      <c r="T101" s="235"/>
      <c r="U101" s="235"/>
      <c r="V101" s="235"/>
      <c r="W101" s="235"/>
      <c r="X101" s="235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122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13.6" x14ac:dyDescent="0.2">
      <c r="A102" s="247" t="s">
        <v>113</v>
      </c>
      <c r="B102" s="248" t="s">
        <v>66</v>
      </c>
      <c r="C102" s="267" t="s">
        <v>67</v>
      </c>
      <c r="D102" s="249"/>
      <c r="E102" s="250"/>
      <c r="F102" s="251"/>
      <c r="G102" s="252">
        <f>SUMIF(AG103:AG199,"&lt;&gt;NOR",G103:G199)</f>
        <v>0</v>
      </c>
      <c r="H102" s="246"/>
      <c r="I102" s="246">
        <f>SUM(I103:I199)</f>
        <v>0</v>
      </c>
      <c r="J102" s="246"/>
      <c r="K102" s="246">
        <f>SUM(K103:K199)</f>
        <v>0</v>
      </c>
      <c r="L102" s="246"/>
      <c r="M102" s="246">
        <f>SUM(M103:M199)</f>
        <v>0</v>
      </c>
      <c r="N102" s="245"/>
      <c r="O102" s="245">
        <f>SUM(O103:O199)</f>
        <v>15.36</v>
      </c>
      <c r="P102" s="245"/>
      <c r="Q102" s="245">
        <f>SUM(Q103:Q199)</f>
        <v>0</v>
      </c>
      <c r="R102" s="246"/>
      <c r="S102" s="246"/>
      <c r="T102" s="246"/>
      <c r="U102" s="246"/>
      <c r="V102" s="246">
        <f>SUM(V103:V199)</f>
        <v>0</v>
      </c>
      <c r="W102" s="246"/>
      <c r="X102" s="246"/>
      <c r="AG102" t="s">
        <v>114</v>
      </c>
    </row>
    <row r="103" spans="1:60" ht="21.75" outlineLevel="1" x14ac:dyDescent="0.2">
      <c r="A103" s="254">
        <v>14</v>
      </c>
      <c r="B103" s="255" t="s">
        <v>198</v>
      </c>
      <c r="C103" s="268" t="s">
        <v>199</v>
      </c>
      <c r="D103" s="256" t="s">
        <v>146</v>
      </c>
      <c r="E103" s="257">
        <v>1038.165</v>
      </c>
      <c r="F103" s="258"/>
      <c r="G103" s="259">
        <f>ROUND(E103*F103,2)</f>
        <v>0</v>
      </c>
      <c r="H103" s="236"/>
      <c r="I103" s="235">
        <f>ROUND(E103*H103,2)</f>
        <v>0</v>
      </c>
      <c r="J103" s="236"/>
      <c r="K103" s="235">
        <f>ROUND(E103*J103,2)</f>
        <v>0</v>
      </c>
      <c r="L103" s="235">
        <v>21</v>
      </c>
      <c r="M103" s="235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5"/>
      <c r="S103" s="235" t="s">
        <v>118</v>
      </c>
      <c r="T103" s="235" t="s">
        <v>118</v>
      </c>
      <c r="U103" s="235">
        <v>0</v>
      </c>
      <c r="V103" s="235">
        <f>ROUND(E103*U103,2)</f>
        <v>0</v>
      </c>
      <c r="W103" s="235"/>
      <c r="X103" s="235" t="s">
        <v>119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120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1.75" outlineLevel="1" x14ac:dyDescent="0.2">
      <c r="A104" s="231"/>
      <c r="B104" s="232"/>
      <c r="C104" s="269" t="s">
        <v>121</v>
      </c>
      <c r="D104" s="237"/>
      <c r="E104" s="238"/>
      <c r="F104" s="235"/>
      <c r="G104" s="235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122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9" t="s">
        <v>200</v>
      </c>
      <c r="D105" s="237"/>
      <c r="E105" s="238"/>
      <c r="F105" s="235"/>
      <c r="G105" s="235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122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9" t="s">
        <v>201</v>
      </c>
      <c r="D106" s="237"/>
      <c r="E106" s="238"/>
      <c r="F106" s="235"/>
      <c r="G106" s="235"/>
      <c r="H106" s="235"/>
      <c r="I106" s="235"/>
      <c r="J106" s="235"/>
      <c r="K106" s="235"/>
      <c r="L106" s="235"/>
      <c r="M106" s="235"/>
      <c r="N106" s="234"/>
      <c r="O106" s="234"/>
      <c r="P106" s="234"/>
      <c r="Q106" s="234"/>
      <c r="R106" s="235"/>
      <c r="S106" s="235"/>
      <c r="T106" s="235"/>
      <c r="U106" s="235"/>
      <c r="V106" s="235"/>
      <c r="W106" s="235"/>
      <c r="X106" s="235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122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9" t="s">
        <v>202</v>
      </c>
      <c r="D107" s="237"/>
      <c r="E107" s="238">
        <v>716.06</v>
      </c>
      <c r="F107" s="235"/>
      <c r="G107" s="235"/>
      <c r="H107" s="235"/>
      <c r="I107" s="235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122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9" t="s">
        <v>147</v>
      </c>
      <c r="D108" s="237"/>
      <c r="E108" s="238">
        <v>322.10000000000002</v>
      </c>
      <c r="F108" s="235"/>
      <c r="G108" s="235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122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32.6" outlineLevel="1" x14ac:dyDescent="0.2">
      <c r="A109" s="254">
        <v>15</v>
      </c>
      <c r="B109" s="255" t="s">
        <v>203</v>
      </c>
      <c r="C109" s="268" t="s">
        <v>204</v>
      </c>
      <c r="D109" s="256" t="s">
        <v>146</v>
      </c>
      <c r="E109" s="257">
        <v>322.10160000000002</v>
      </c>
      <c r="F109" s="258"/>
      <c r="G109" s="259">
        <f>ROUND(E109*F109,2)</f>
        <v>0</v>
      </c>
      <c r="H109" s="236"/>
      <c r="I109" s="235">
        <f>ROUND(E109*H109,2)</f>
        <v>0</v>
      </c>
      <c r="J109" s="236"/>
      <c r="K109" s="235">
        <f>ROUND(E109*J109,2)</f>
        <v>0</v>
      </c>
      <c r="L109" s="235">
        <v>21</v>
      </c>
      <c r="M109" s="235">
        <f>G109*(1+L109/100)</f>
        <v>0</v>
      </c>
      <c r="N109" s="234">
        <v>1.235E-2</v>
      </c>
      <c r="O109" s="234">
        <f>ROUND(E109*N109,2)</f>
        <v>3.98</v>
      </c>
      <c r="P109" s="234">
        <v>0</v>
      </c>
      <c r="Q109" s="234">
        <f>ROUND(E109*P109,2)</f>
        <v>0</v>
      </c>
      <c r="R109" s="235"/>
      <c r="S109" s="235" t="s">
        <v>118</v>
      </c>
      <c r="T109" s="235" t="s">
        <v>118</v>
      </c>
      <c r="U109" s="235">
        <v>0</v>
      </c>
      <c r="V109" s="235">
        <f>ROUND(E109*U109,2)</f>
        <v>0</v>
      </c>
      <c r="W109" s="235"/>
      <c r="X109" s="235" t="s">
        <v>119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120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1.75" outlineLevel="1" x14ac:dyDescent="0.2">
      <c r="A110" s="231"/>
      <c r="B110" s="232"/>
      <c r="C110" s="269" t="s">
        <v>121</v>
      </c>
      <c r="D110" s="237"/>
      <c r="E110" s="238"/>
      <c r="F110" s="235"/>
      <c r="G110" s="235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122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9" t="s">
        <v>123</v>
      </c>
      <c r="D111" s="237"/>
      <c r="E111" s="238"/>
      <c r="F111" s="235"/>
      <c r="G111" s="235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122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9" t="s">
        <v>124</v>
      </c>
      <c r="D112" s="237"/>
      <c r="E112" s="238"/>
      <c r="F112" s="235"/>
      <c r="G112" s="235"/>
      <c r="H112" s="235"/>
      <c r="I112" s="235"/>
      <c r="J112" s="235"/>
      <c r="K112" s="235"/>
      <c r="L112" s="235"/>
      <c r="M112" s="235"/>
      <c r="N112" s="234"/>
      <c r="O112" s="234"/>
      <c r="P112" s="234"/>
      <c r="Q112" s="234"/>
      <c r="R112" s="235"/>
      <c r="S112" s="235"/>
      <c r="T112" s="235"/>
      <c r="U112" s="235"/>
      <c r="V112" s="235"/>
      <c r="W112" s="235"/>
      <c r="X112" s="235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122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9" t="s">
        <v>150</v>
      </c>
      <c r="D113" s="237"/>
      <c r="E113" s="238"/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122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32.6" outlineLevel="1" x14ac:dyDescent="0.2">
      <c r="A114" s="231"/>
      <c r="B114" s="232"/>
      <c r="C114" s="269" t="s">
        <v>205</v>
      </c>
      <c r="D114" s="237"/>
      <c r="E114" s="238">
        <v>146.1</v>
      </c>
      <c r="F114" s="235"/>
      <c r="G114" s="235"/>
      <c r="H114" s="235"/>
      <c r="I114" s="235"/>
      <c r="J114" s="235"/>
      <c r="K114" s="235"/>
      <c r="L114" s="235"/>
      <c r="M114" s="235"/>
      <c r="N114" s="234"/>
      <c r="O114" s="234"/>
      <c r="P114" s="234"/>
      <c r="Q114" s="234"/>
      <c r="R114" s="235"/>
      <c r="S114" s="235"/>
      <c r="T114" s="235"/>
      <c r="U114" s="235"/>
      <c r="V114" s="235"/>
      <c r="W114" s="235"/>
      <c r="X114" s="235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122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ht="21.75" outlineLevel="1" x14ac:dyDescent="0.2">
      <c r="A115" s="231"/>
      <c r="B115" s="232"/>
      <c r="C115" s="269" t="s">
        <v>206</v>
      </c>
      <c r="D115" s="237"/>
      <c r="E115" s="238">
        <v>3.41</v>
      </c>
      <c r="F115" s="235"/>
      <c r="G115" s="235"/>
      <c r="H115" s="235"/>
      <c r="I115" s="235"/>
      <c r="J115" s="235"/>
      <c r="K115" s="235"/>
      <c r="L115" s="235"/>
      <c r="M115" s="235"/>
      <c r="N115" s="234"/>
      <c r="O115" s="234"/>
      <c r="P115" s="234"/>
      <c r="Q115" s="234"/>
      <c r="R115" s="235"/>
      <c r="S115" s="235"/>
      <c r="T115" s="235"/>
      <c r="U115" s="235"/>
      <c r="V115" s="235"/>
      <c r="W115" s="235"/>
      <c r="X115" s="235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122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70" t="s">
        <v>153</v>
      </c>
      <c r="D116" s="239"/>
      <c r="E116" s="240"/>
      <c r="F116" s="235"/>
      <c r="G116" s="235"/>
      <c r="H116" s="235"/>
      <c r="I116" s="235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122</v>
      </c>
      <c r="AH116" s="214">
        <v>1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9" t="s">
        <v>156</v>
      </c>
      <c r="D117" s="237"/>
      <c r="E117" s="238"/>
      <c r="F117" s="235"/>
      <c r="G117" s="235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122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9" t="s">
        <v>207</v>
      </c>
      <c r="D118" s="237"/>
      <c r="E118" s="238">
        <v>35.630000000000003</v>
      </c>
      <c r="F118" s="235"/>
      <c r="G118" s="235"/>
      <c r="H118" s="235"/>
      <c r="I118" s="235"/>
      <c r="J118" s="235"/>
      <c r="K118" s="235"/>
      <c r="L118" s="235"/>
      <c r="M118" s="235"/>
      <c r="N118" s="234"/>
      <c r="O118" s="234"/>
      <c r="P118" s="234"/>
      <c r="Q118" s="234"/>
      <c r="R118" s="235"/>
      <c r="S118" s="235"/>
      <c r="T118" s="235"/>
      <c r="U118" s="235"/>
      <c r="V118" s="235"/>
      <c r="W118" s="235"/>
      <c r="X118" s="235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122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9" t="s">
        <v>208</v>
      </c>
      <c r="D119" s="237"/>
      <c r="E119" s="238">
        <v>21.38</v>
      </c>
      <c r="F119" s="235"/>
      <c r="G119" s="235"/>
      <c r="H119" s="235"/>
      <c r="I119" s="235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122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9" t="s">
        <v>209</v>
      </c>
      <c r="D120" s="237"/>
      <c r="E120" s="238">
        <v>57</v>
      </c>
      <c r="F120" s="235"/>
      <c r="G120" s="235"/>
      <c r="H120" s="235"/>
      <c r="I120" s="235"/>
      <c r="J120" s="235"/>
      <c r="K120" s="235"/>
      <c r="L120" s="235"/>
      <c r="M120" s="235"/>
      <c r="N120" s="234"/>
      <c r="O120" s="234"/>
      <c r="P120" s="234"/>
      <c r="Q120" s="234"/>
      <c r="R120" s="235"/>
      <c r="S120" s="235"/>
      <c r="T120" s="235"/>
      <c r="U120" s="235"/>
      <c r="V120" s="235"/>
      <c r="W120" s="235"/>
      <c r="X120" s="235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122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9" t="s">
        <v>210</v>
      </c>
      <c r="D121" s="237"/>
      <c r="E121" s="238">
        <v>1.33</v>
      </c>
      <c r="F121" s="235"/>
      <c r="G121" s="235"/>
      <c r="H121" s="235"/>
      <c r="I121" s="235"/>
      <c r="J121" s="235"/>
      <c r="K121" s="235"/>
      <c r="L121" s="235"/>
      <c r="M121" s="235"/>
      <c r="N121" s="234"/>
      <c r="O121" s="234"/>
      <c r="P121" s="234"/>
      <c r="Q121" s="234"/>
      <c r="R121" s="235"/>
      <c r="S121" s="235"/>
      <c r="T121" s="235"/>
      <c r="U121" s="235"/>
      <c r="V121" s="235"/>
      <c r="W121" s="235"/>
      <c r="X121" s="235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122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70" t="s">
        <v>153</v>
      </c>
      <c r="D122" s="239"/>
      <c r="E122" s="240"/>
      <c r="F122" s="235"/>
      <c r="G122" s="235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122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9" t="s">
        <v>161</v>
      </c>
      <c r="D123" s="237"/>
      <c r="E123" s="238"/>
      <c r="F123" s="235"/>
      <c r="G123" s="235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122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1.75" outlineLevel="1" x14ac:dyDescent="0.2">
      <c r="A124" s="231"/>
      <c r="B124" s="232"/>
      <c r="C124" s="269" t="s">
        <v>162</v>
      </c>
      <c r="D124" s="237"/>
      <c r="E124" s="238">
        <v>0.19</v>
      </c>
      <c r="F124" s="235"/>
      <c r="G124" s="235"/>
      <c r="H124" s="235"/>
      <c r="I124" s="235"/>
      <c r="J124" s="235"/>
      <c r="K124" s="235"/>
      <c r="L124" s="235"/>
      <c r="M124" s="235"/>
      <c r="N124" s="234"/>
      <c r="O124" s="234"/>
      <c r="P124" s="234"/>
      <c r="Q124" s="234"/>
      <c r="R124" s="235"/>
      <c r="S124" s="235"/>
      <c r="T124" s="235"/>
      <c r="U124" s="235"/>
      <c r="V124" s="235"/>
      <c r="W124" s="235"/>
      <c r="X124" s="235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122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70" t="s">
        <v>153</v>
      </c>
      <c r="D125" s="239"/>
      <c r="E125" s="240"/>
      <c r="F125" s="235"/>
      <c r="G125" s="235"/>
      <c r="H125" s="235"/>
      <c r="I125" s="235"/>
      <c r="J125" s="235"/>
      <c r="K125" s="235"/>
      <c r="L125" s="235"/>
      <c r="M125" s="235"/>
      <c r="N125" s="234"/>
      <c r="O125" s="234"/>
      <c r="P125" s="234"/>
      <c r="Q125" s="234"/>
      <c r="R125" s="235"/>
      <c r="S125" s="235"/>
      <c r="T125" s="235"/>
      <c r="U125" s="235"/>
      <c r="V125" s="235"/>
      <c r="W125" s="235"/>
      <c r="X125" s="235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122</v>
      </c>
      <c r="AH125" s="214">
        <v>1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1.75" outlineLevel="1" x14ac:dyDescent="0.2">
      <c r="A126" s="231"/>
      <c r="B126" s="232"/>
      <c r="C126" s="269" t="s">
        <v>211</v>
      </c>
      <c r="D126" s="237"/>
      <c r="E126" s="238">
        <v>2.0699999999999998</v>
      </c>
      <c r="F126" s="235"/>
      <c r="G126" s="235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122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1.75" outlineLevel="1" x14ac:dyDescent="0.2">
      <c r="A127" s="231"/>
      <c r="B127" s="232"/>
      <c r="C127" s="269" t="s">
        <v>212</v>
      </c>
      <c r="D127" s="237"/>
      <c r="E127" s="238">
        <v>0.11</v>
      </c>
      <c r="F127" s="235"/>
      <c r="G127" s="235"/>
      <c r="H127" s="235"/>
      <c r="I127" s="235"/>
      <c r="J127" s="235"/>
      <c r="K127" s="235"/>
      <c r="L127" s="235"/>
      <c r="M127" s="235"/>
      <c r="N127" s="234"/>
      <c r="O127" s="234"/>
      <c r="P127" s="234"/>
      <c r="Q127" s="234"/>
      <c r="R127" s="235"/>
      <c r="S127" s="235"/>
      <c r="T127" s="235"/>
      <c r="U127" s="235"/>
      <c r="V127" s="235"/>
      <c r="W127" s="235"/>
      <c r="X127" s="235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122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9" t="s">
        <v>213</v>
      </c>
      <c r="D128" s="237"/>
      <c r="E128" s="238">
        <v>1.04</v>
      </c>
      <c r="F128" s="235"/>
      <c r="G128" s="235"/>
      <c r="H128" s="235"/>
      <c r="I128" s="235"/>
      <c r="J128" s="235"/>
      <c r="K128" s="235"/>
      <c r="L128" s="235"/>
      <c r="M128" s="235"/>
      <c r="N128" s="234"/>
      <c r="O128" s="234"/>
      <c r="P128" s="234"/>
      <c r="Q128" s="234"/>
      <c r="R128" s="235"/>
      <c r="S128" s="235"/>
      <c r="T128" s="235"/>
      <c r="U128" s="235"/>
      <c r="V128" s="235"/>
      <c r="W128" s="235"/>
      <c r="X128" s="235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122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9" t="s">
        <v>214</v>
      </c>
      <c r="D129" s="237"/>
      <c r="E129" s="238">
        <v>0.43</v>
      </c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122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1.75" outlineLevel="1" x14ac:dyDescent="0.2">
      <c r="A130" s="231"/>
      <c r="B130" s="232"/>
      <c r="C130" s="269" t="s">
        <v>215</v>
      </c>
      <c r="D130" s="237"/>
      <c r="E130" s="238">
        <v>26.47</v>
      </c>
      <c r="F130" s="235"/>
      <c r="G130" s="235"/>
      <c r="H130" s="235"/>
      <c r="I130" s="235"/>
      <c r="J130" s="235"/>
      <c r="K130" s="235"/>
      <c r="L130" s="235"/>
      <c r="M130" s="235"/>
      <c r="N130" s="234"/>
      <c r="O130" s="234"/>
      <c r="P130" s="234"/>
      <c r="Q130" s="234"/>
      <c r="R130" s="235"/>
      <c r="S130" s="235"/>
      <c r="T130" s="235"/>
      <c r="U130" s="235"/>
      <c r="V130" s="235"/>
      <c r="W130" s="235"/>
      <c r="X130" s="235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122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9" t="s">
        <v>216</v>
      </c>
      <c r="D131" s="237"/>
      <c r="E131" s="238">
        <v>1.8</v>
      </c>
      <c r="F131" s="235"/>
      <c r="G131" s="235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122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1.75" outlineLevel="1" x14ac:dyDescent="0.2">
      <c r="A132" s="231"/>
      <c r="B132" s="232"/>
      <c r="C132" s="269" t="s">
        <v>217</v>
      </c>
      <c r="D132" s="237"/>
      <c r="E132" s="238">
        <v>11.4</v>
      </c>
      <c r="F132" s="235"/>
      <c r="G132" s="235"/>
      <c r="H132" s="235"/>
      <c r="I132" s="235"/>
      <c r="J132" s="235"/>
      <c r="K132" s="235"/>
      <c r="L132" s="235"/>
      <c r="M132" s="235"/>
      <c r="N132" s="234"/>
      <c r="O132" s="234"/>
      <c r="P132" s="234"/>
      <c r="Q132" s="234"/>
      <c r="R132" s="235"/>
      <c r="S132" s="235"/>
      <c r="T132" s="235"/>
      <c r="U132" s="235"/>
      <c r="V132" s="235"/>
      <c r="W132" s="235"/>
      <c r="X132" s="235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122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70" t="s">
        <v>153</v>
      </c>
      <c r="D133" s="239"/>
      <c r="E133" s="240"/>
      <c r="F133" s="235"/>
      <c r="G133" s="235"/>
      <c r="H133" s="235"/>
      <c r="I133" s="235"/>
      <c r="J133" s="235"/>
      <c r="K133" s="235"/>
      <c r="L133" s="235"/>
      <c r="M133" s="235"/>
      <c r="N133" s="234"/>
      <c r="O133" s="234"/>
      <c r="P133" s="234"/>
      <c r="Q133" s="234"/>
      <c r="R133" s="235"/>
      <c r="S133" s="235"/>
      <c r="T133" s="235"/>
      <c r="U133" s="235"/>
      <c r="V133" s="235"/>
      <c r="W133" s="235"/>
      <c r="X133" s="235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122</v>
      </c>
      <c r="AH133" s="214">
        <v>1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1.75" outlineLevel="1" x14ac:dyDescent="0.2">
      <c r="A134" s="231"/>
      <c r="B134" s="232"/>
      <c r="C134" s="269" t="s">
        <v>218</v>
      </c>
      <c r="D134" s="237"/>
      <c r="E134" s="238">
        <v>11.53</v>
      </c>
      <c r="F134" s="235"/>
      <c r="G134" s="235"/>
      <c r="H134" s="235"/>
      <c r="I134" s="235"/>
      <c r="J134" s="235"/>
      <c r="K134" s="235"/>
      <c r="L134" s="235"/>
      <c r="M134" s="235"/>
      <c r="N134" s="234"/>
      <c r="O134" s="234"/>
      <c r="P134" s="234"/>
      <c r="Q134" s="234"/>
      <c r="R134" s="235"/>
      <c r="S134" s="235"/>
      <c r="T134" s="235"/>
      <c r="U134" s="235"/>
      <c r="V134" s="235"/>
      <c r="W134" s="235"/>
      <c r="X134" s="235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122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1.75" outlineLevel="1" x14ac:dyDescent="0.2">
      <c r="A135" s="231"/>
      <c r="B135" s="232"/>
      <c r="C135" s="269" t="s">
        <v>219</v>
      </c>
      <c r="D135" s="237"/>
      <c r="E135" s="238">
        <v>2.2200000000000002</v>
      </c>
      <c r="F135" s="235"/>
      <c r="G135" s="235"/>
      <c r="H135" s="235"/>
      <c r="I135" s="235"/>
      <c r="J135" s="235"/>
      <c r="K135" s="235"/>
      <c r="L135" s="235"/>
      <c r="M135" s="235"/>
      <c r="N135" s="234"/>
      <c r="O135" s="234"/>
      <c r="P135" s="234"/>
      <c r="Q135" s="234"/>
      <c r="R135" s="235"/>
      <c r="S135" s="235"/>
      <c r="T135" s="235"/>
      <c r="U135" s="235"/>
      <c r="V135" s="235"/>
      <c r="W135" s="235"/>
      <c r="X135" s="235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122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70" t="s">
        <v>153</v>
      </c>
      <c r="D136" s="239"/>
      <c r="E136" s="240"/>
      <c r="F136" s="235"/>
      <c r="G136" s="235"/>
      <c r="H136" s="235"/>
      <c r="I136" s="235"/>
      <c r="J136" s="235"/>
      <c r="K136" s="235"/>
      <c r="L136" s="235"/>
      <c r="M136" s="235"/>
      <c r="N136" s="234"/>
      <c r="O136" s="234"/>
      <c r="P136" s="234"/>
      <c r="Q136" s="234"/>
      <c r="R136" s="235"/>
      <c r="S136" s="235"/>
      <c r="T136" s="235"/>
      <c r="U136" s="235"/>
      <c r="V136" s="235"/>
      <c r="W136" s="235"/>
      <c r="X136" s="235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122</v>
      </c>
      <c r="AH136" s="214">
        <v>1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32.6" outlineLevel="1" x14ac:dyDescent="0.2">
      <c r="A137" s="254">
        <v>16</v>
      </c>
      <c r="B137" s="255" t="s">
        <v>220</v>
      </c>
      <c r="C137" s="268" t="s">
        <v>221</v>
      </c>
      <c r="D137" s="256" t="s">
        <v>146</v>
      </c>
      <c r="E137" s="257">
        <v>1038.165</v>
      </c>
      <c r="F137" s="258"/>
      <c r="G137" s="259">
        <f>ROUND(E137*F137,2)</f>
        <v>0</v>
      </c>
      <c r="H137" s="236"/>
      <c r="I137" s="235">
        <f>ROUND(E137*H137,2)</f>
        <v>0</v>
      </c>
      <c r="J137" s="236"/>
      <c r="K137" s="235">
        <f>ROUND(E137*J137,2)</f>
        <v>0</v>
      </c>
      <c r="L137" s="235">
        <v>21</v>
      </c>
      <c r="M137" s="235">
        <f>G137*(1+L137/100)</f>
        <v>0</v>
      </c>
      <c r="N137" s="234">
        <v>3.5E-4</v>
      </c>
      <c r="O137" s="234">
        <f>ROUND(E137*N137,2)</f>
        <v>0.36</v>
      </c>
      <c r="P137" s="234">
        <v>0</v>
      </c>
      <c r="Q137" s="234">
        <f>ROUND(E137*P137,2)</f>
        <v>0</v>
      </c>
      <c r="R137" s="235"/>
      <c r="S137" s="235" t="s">
        <v>171</v>
      </c>
      <c r="T137" s="235" t="s">
        <v>172</v>
      </c>
      <c r="U137" s="235">
        <v>0</v>
      </c>
      <c r="V137" s="235">
        <f>ROUND(E137*U137,2)</f>
        <v>0</v>
      </c>
      <c r="W137" s="235"/>
      <c r="X137" s="235" t="s">
        <v>119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120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1.75" outlineLevel="1" x14ac:dyDescent="0.2">
      <c r="A138" s="231"/>
      <c r="B138" s="232"/>
      <c r="C138" s="269" t="s">
        <v>121</v>
      </c>
      <c r="D138" s="237"/>
      <c r="E138" s="238"/>
      <c r="F138" s="235"/>
      <c r="G138" s="235"/>
      <c r="H138" s="235"/>
      <c r="I138" s="235"/>
      <c r="J138" s="235"/>
      <c r="K138" s="235"/>
      <c r="L138" s="235"/>
      <c r="M138" s="235"/>
      <c r="N138" s="234"/>
      <c r="O138" s="234"/>
      <c r="P138" s="234"/>
      <c r="Q138" s="234"/>
      <c r="R138" s="235"/>
      <c r="S138" s="235"/>
      <c r="T138" s="235"/>
      <c r="U138" s="235"/>
      <c r="V138" s="235"/>
      <c r="W138" s="235"/>
      <c r="X138" s="235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122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9" t="s">
        <v>222</v>
      </c>
      <c r="D139" s="237"/>
      <c r="E139" s="238"/>
      <c r="F139" s="235"/>
      <c r="G139" s="235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122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9" t="s">
        <v>223</v>
      </c>
      <c r="D140" s="237"/>
      <c r="E140" s="238"/>
      <c r="F140" s="235"/>
      <c r="G140" s="235"/>
      <c r="H140" s="235"/>
      <c r="I140" s="235"/>
      <c r="J140" s="235"/>
      <c r="K140" s="235"/>
      <c r="L140" s="235"/>
      <c r="M140" s="235"/>
      <c r="N140" s="234"/>
      <c r="O140" s="234"/>
      <c r="P140" s="234"/>
      <c r="Q140" s="234"/>
      <c r="R140" s="235"/>
      <c r="S140" s="235"/>
      <c r="T140" s="235"/>
      <c r="U140" s="235"/>
      <c r="V140" s="235"/>
      <c r="W140" s="235"/>
      <c r="X140" s="235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122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9" t="s">
        <v>224</v>
      </c>
      <c r="D141" s="237"/>
      <c r="E141" s="238">
        <v>716.06299999999999</v>
      </c>
      <c r="F141" s="235"/>
      <c r="G141" s="235"/>
      <c r="H141" s="235"/>
      <c r="I141" s="235"/>
      <c r="J141" s="235"/>
      <c r="K141" s="235"/>
      <c r="L141" s="235"/>
      <c r="M141" s="235"/>
      <c r="N141" s="234"/>
      <c r="O141" s="234"/>
      <c r="P141" s="234"/>
      <c r="Q141" s="234"/>
      <c r="R141" s="235"/>
      <c r="S141" s="235"/>
      <c r="T141" s="235"/>
      <c r="U141" s="235"/>
      <c r="V141" s="235"/>
      <c r="W141" s="235"/>
      <c r="X141" s="235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122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9" t="s">
        <v>147</v>
      </c>
      <c r="D142" s="237"/>
      <c r="E142" s="238">
        <v>322.10199999999998</v>
      </c>
      <c r="F142" s="235"/>
      <c r="G142" s="235"/>
      <c r="H142" s="235"/>
      <c r="I142" s="235"/>
      <c r="J142" s="235"/>
      <c r="K142" s="235"/>
      <c r="L142" s="235"/>
      <c r="M142" s="235"/>
      <c r="N142" s="234"/>
      <c r="O142" s="234"/>
      <c r="P142" s="234"/>
      <c r="Q142" s="234"/>
      <c r="R142" s="235"/>
      <c r="S142" s="235"/>
      <c r="T142" s="235"/>
      <c r="U142" s="235"/>
      <c r="V142" s="235"/>
      <c r="W142" s="235"/>
      <c r="X142" s="235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122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32.6" outlineLevel="1" x14ac:dyDescent="0.2">
      <c r="A143" s="254">
        <v>17</v>
      </c>
      <c r="B143" s="255" t="s">
        <v>225</v>
      </c>
      <c r="C143" s="268" t="s">
        <v>226</v>
      </c>
      <c r="D143" s="256" t="s">
        <v>146</v>
      </c>
      <c r="E143" s="257">
        <v>131.5275</v>
      </c>
      <c r="F143" s="258"/>
      <c r="G143" s="259">
        <f>ROUND(E143*F143,2)</f>
        <v>0</v>
      </c>
      <c r="H143" s="236"/>
      <c r="I143" s="235">
        <f>ROUND(E143*H143,2)</f>
        <v>0</v>
      </c>
      <c r="J143" s="236"/>
      <c r="K143" s="235">
        <f>ROUND(E143*J143,2)</f>
        <v>0</v>
      </c>
      <c r="L143" s="235">
        <v>21</v>
      </c>
      <c r="M143" s="235">
        <f>G143*(1+L143/100)</f>
        <v>0</v>
      </c>
      <c r="N143" s="234">
        <v>3.5E-4</v>
      </c>
      <c r="O143" s="234">
        <f>ROUND(E143*N143,2)</f>
        <v>0.05</v>
      </c>
      <c r="P143" s="234">
        <v>0</v>
      </c>
      <c r="Q143" s="234">
        <f>ROUND(E143*P143,2)</f>
        <v>0</v>
      </c>
      <c r="R143" s="235"/>
      <c r="S143" s="235" t="s">
        <v>171</v>
      </c>
      <c r="T143" s="235" t="s">
        <v>172</v>
      </c>
      <c r="U143" s="235">
        <v>0</v>
      </c>
      <c r="V143" s="235">
        <f>ROUND(E143*U143,2)</f>
        <v>0</v>
      </c>
      <c r="W143" s="235"/>
      <c r="X143" s="235" t="s">
        <v>119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120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1.75" outlineLevel="1" x14ac:dyDescent="0.2">
      <c r="A144" s="231"/>
      <c r="B144" s="232"/>
      <c r="C144" s="269" t="s">
        <v>121</v>
      </c>
      <c r="D144" s="237"/>
      <c r="E144" s="238"/>
      <c r="F144" s="235"/>
      <c r="G144" s="235"/>
      <c r="H144" s="235"/>
      <c r="I144" s="235"/>
      <c r="J144" s="235"/>
      <c r="K144" s="235"/>
      <c r="L144" s="235"/>
      <c r="M144" s="235"/>
      <c r="N144" s="234"/>
      <c r="O144" s="234"/>
      <c r="P144" s="234"/>
      <c r="Q144" s="234"/>
      <c r="R144" s="235"/>
      <c r="S144" s="235"/>
      <c r="T144" s="235"/>
      <c r="U144" s="235"/>
      <c r="V144" s="235"/>
      <c r="W144" s="235"/>
      <c r="X144" s="235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122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9" t="s">
        <v>123</v>
      </c>
      <c r="D145" s="237"/>
      <c r="E145" s="238"/>
      <c r="F145" s="235"/>
      <c r="G145" s="235"/>
      <c r="H145" s="235"/>
      <c r="I145" s="235"/>
      <c r="J145" s="235"/>
      <c r="K145" s="235"/>
      <c r="L145" s="235"/>
      <c r="M145" s="235"/>
      <c r="N145" s="234"/>
      <c r="O145" s="234"/>
      <c r="P145" s="234"/>
      <c r="Q145" s="234"/>
      <c r="R145" s="235"/>
      <c r="S145" s="235"/>
      <c r="T145" s="235"/>
      <c r="U145" s="235"/>
      <c r="V145" s="235"/>
      <c r="W145" s="235"/>
      <c r="X145" s="235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122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9" t="s">
        <v>124</v>
      </c>
      <c r="D146" s="237"/>
      <c r="E146" s="238"/>
      <c r="F146" s="235"/>
      <c r="G146" s="235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122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9" t="s">
        <v>227</v>
      </c>
      <c r="D147" s="237"/>
      <c r="E147" s="238"/>
      <c r="F147" s="235"/>
      <c r="G147" s="235"/>
      <c r="H147" s="235"/>
      <c r="I147" s="235"/>
      <c r="J147" s="235"/>
      <c r="K147" s="235"/>
      <c r="L147" s="235"/>
      <c r="M147" s="235"/>
      <c r="N147" s="234"/>
      <c r="O147" s="234"/>
      <c r="P147" s="234"/>
      <c r="Q147" s="234"/>
      <c r="R147" s="235"/>
      <c r="S147" s="235"/>
      <c r="T147" s="235"/>
      <c r="U147" s="235"/>
      <c r="V147" s="235"/>
      <c r="W147" s="235"/>
      <c r="X147" s="235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122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9" t="s">
        <v>207</v>
      </c>
      <c r="D148" s="237"/>
      <c r="E148" s="238">
        <v>35.630000000000003</v>
      </c>
      <c r="F148" s="235"/>
      <c r="G148" s="235"/>
      <c r="H148" s="235"/>
      <c r="I148" s="235"/>
      <c r="J148" s="235"/>
      <c r="K148" s="235"/>
      <c r="L148" s="235"/>
      <c r="M148" s="235"/>
      <c r="N148" s="234"/>
      <c r="O148" s="234"/>
      <c r="P148" s="234"/>
      <c r="Q148" s="234"/>
      <c r="R148" s="235"/>
      <c r="S148" s="235"/>
      <c r="T148" s="235"/>
      <c r="U148" s="235"/>
      <c r="V148" s="235"/>
      <c r="W148" s="235"/>
      <c r="X148" s="235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122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9" t="s">
        <v>208</v>
      </c>
      <c r="D149" s="237"/>
      <c r="E149" s="238">
        <v>21.38</v>
      </c>
      <c r="F149" s="235"/>
      <c r="G149" s="235"/>
      <c r="H149" s="235"/>
      <c r="I149" s="235"/>
      <c r="J149" s="235"/>
      <c r="K149" s="235"/>
      <c r="L149" s="235"/>
      <c r="M149" s="235"/>
      <c r="N149" s="234"/>
      <c r="O149" s="234"/>
      <c r="P149" s="234"/>
      <c r="Q149" s="234"/>
      <c r="R149" s="235"/>
      <c r="S149" s="235"/>
      <c r="T149" s="235"/>
      <c r="U149" s="235"/>
      <c r="V149" s="235"/>
      <c r="W149" s="235"/>
      <c r="X149" s="235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122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9" t="s">
        <v>209</v>
      </c>
      <c r="D150" s="237"/>
      <c r="E150" s="238">
        <v>57</v>
      </c>
      <c r="F150" s="235"/>
      <c r="G150" s="235"/>
      <c r="H150" s="235"/>
      <c r="I150" s="235"/>
      <c r="J150" s="235"/>
      <c r="K150" s="235"/>
      <c r="L150" s="235"/>
      <c r="M150" s="235"/>
      <c r="N150" s="234"/>
      <c r="O150" s="234"/>
      <c r="P150" s="234"/>
      <c r="Q150" s="234"/>
      <c r="R150" s="235"/>
      <c r="S150" s="235"/>
      <c r="T150" s="235"/>
      <c r="U150" s="235"/>
      <c r="V150" s="235"/>
      <c r="W150" s="235"/>
      <c r="X150" s="235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122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9" t="s">
        <v>210</v>
      </c>
      <c r="D151" s="237"/>
      <c r="E151" s="238">
        <v>1.33</v>
      </c>
      <c r="F151" s="235"/>
      <c r="G151" s="235"/>
      <c r="H151" s="235"/>
      <c r="I151" s="235"/>
      <c r="J151" s="235"/>
      <c r="K151" s="235"/>
      <c r="L151" s="235"/>
      <c r="M151" s="235"/>
      <c r="N151" s="234"/>
      <c r="O151" s="234"/>
      <c r="P151" s="234"/>
      <c r="Q151" s="234"/>
      <c r="R151" s="235"/>
      <c r="S151" s="235"/>
      <c r="T151" s="235"/>
      <c r="U151" s="235"/>
      <c r="V151" s="235"/>
      <c r="W151" s="235"/>
      <c r="X151" s="235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122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70" t="s">
        <v>153</v>
      </c>
      <c r="D152" s="239"/>
      <c r="E152" s="240"/>
      <c r="F152" s="235"/>
      <c r="G152" s="235"/>
      <c r="H152" s="235"/>
      <c r="I152" s="235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122</v>
      </c>
      <c r="AH152" s="214">
        <v>1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9" t="s">
        <v>228</v>
      </c>
      <c r="D153" s="237"/>
      <c r="E153" s="238"/>
      <c r="F153" s="235"/>
      <c r="G153" s="235"/>
      <c r="H153" s="235"/>
      <c r="I153" s="235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122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9" t="s">
        <v>229</v>
      </c>
      <c r="D154" s="237"/>
      <c r="E154" s="238">
        <v>9.07</v>
      </c>
      <c r="F154" s="235"/>
      <c r="G154" s="235"/>
      <c r="H154" s="235"/>
      <c r="I154" s="235"/>
      <c r="J154" s="235"/>
      <c r="K154" s="235"/>
      <c r="L154" s="235"/>
      <c r="M154" s="235"/>
      <c r="N154" s="234"/>
      <c r="O154" s="234"/>
      <c r="P154" s="234"/>
      <c r="Q154" s="234"/>
      <c r="R154" s="235"/>
      <c r="S154" s="235"/>
      <c r="T154" s="235"/>
      <c r="U154" s="235"/>
      <c r="V154" s="235"/>
      <c r="W154" s="235"/>
      <c r="X154" s="235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122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9" t="s">
        <v>230</v>
      </c>
      <c r="D155" s="237"/>
      <c r="E155" s="238">
        <v>7.13</v>
      </c>
      <c r="F155" s="235"/>
      <c r="G155" s="235"/>
      <c r="H155" s="235"/>
      <c r="I155" s="235"/>
      <c r="J155" s="235"/>
      <c r="K155" s="235"/>
      <c r="L155" s="235"/>
      <c r="M155" s="235"/>
      <c r="N155" s="234"/>
      <c r="O155" s="234"/>
      <c r="P155" s="234"/>
      <c r="Q155" s="234"/>
      <c r="R155" s="235"/>
      <c r="S155" s="235"/>
      <c r="T155" s="235"/>
      <c r="U155" s="235"/>
      <c r="V155" s="235"/>
      <c r="W155" s="235"/>
      <c r="X155" s="235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122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70" t="s">
        <v>153</v>
      </c>
      <c r="D156" s="239"/>
      <c r="E156" s="240"/>
      <c r="F156" s="235"/>
      <c r="G156" s="235"/>
      <c r="H156" s="235"/>
      <c r="I156" s="235"/>
      <c r="J156" s="235"/>
      <c r="K156" s="235"/>
      <c r="L156" s="235"/>
      <c r="M156" s="235"/>
      <c r="N156" s="234"/>
      <c r="O156" s="234"/>
      <c r="P156" s="234"/>
      <c r="Q156" s="234"/>
      <c r="R156" s="235"/>
      <c r="S156" s="235"/>
      <c r="T156" s="235"/>
      <c r="U156" s="235"/>
      <c r="V156" s="235"/>
      <c r="W156" s="235"/>
      <c r="X156" s="235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122</v>
      </c>
      <c r="AH156" s="214">
        <v>1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43.5" outlineLevel="1" x14ac:dyDescent="0.2">
      <c r="A157" s="254">
        <v>18</v>
      </c>
      <c r="B157" s="255" t="s">
        <v>231</v>
      </c>
      <c r="C157" s="268" t="s">
        <v>232</v>
      </c>
      <c r="D157" s="256" t="s">
        <v>146</v>
      </c>
      <c r="E157" s="257">
        <v>716.06325000000004</v>
      </c>
      <c r="F157" s="258"/>
      <c r="G157" s="259">
        <f>ROUND(E157*F157,2)</f>
        <v>0</v>
      </c>
      <c r="H157" s="236"/>
      <c r="I157" s="235">
        <f>ROUND(E157*H157,2)</f>
        <v>0</v>
      </c>
      <c r="J157" s="236"/>
      <c r="K157" s="235">
        <f>ROUND(E157*J157,2)</f>
        <v>0</v>
      </c>
      <c r="L157" s="235">
        <v>21</v>
      </c>
      <c r="M157" s="235">
        <f>G157*(1+L157/100)</f>
        <v>0</v>
      </c>
      <c r="N157" s="234">
        <v>1.532E-2</v>
      </c>
      <c r="O157" s="234">
        <f>ROUND(E157*N157,2)</f>
        <v>10.97</v>
      </c>
      <c r="P157" s="234">
        <v>0</v>
      </c>
      <c r="Q157" s="234">
        <f>ROUND(E157*P157,2)</f>
        <v>0</v>
      </c>
      <c r="R157" s="235"/>
      <c r="S157" s="235" t="s">
        <v>171</v>
      </c>
      <c r="T157" s="235" t="s">
        <v>172</v>
      </c>
      <c r="U157" s="235">
        <v>0</v>
      </c>
      <c r="V157" s="235">
        <f>ROUND(E157*U157,2)</f>
        <v>0</v>
      </c>
      <c r="W157" s="235"/>
      <c r="X157" s="235" t="s">
        <v>119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120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1.75" outlineLevel="1" x14ac:dyDescent="0.2">
      <c r="A158" s="231"/>
      <c r="B158" s="232"/>
      <c r="C158" s="269" t="s">
        <v>121</v>
      </c>
      <c r="D158" s="237"/>
      <c r="E158" s="238"/>
      <c r="F158" s="235"/>
      <c r="G158" s="235"/>
      <c r="H158" s="235"/>
      <c r="I158" s="235"/>
      <c r="J158" s="235"/>
      <c r="K158" s="235"/>
      <c r="L158" s="235"/>
      <c r="M158" s="235"/>
      <c r="N158" s="234"/>
      <c r="O158" s="234"/>
      <c r="P158" s="234"/>
      <c r="Q158" s="234"/>
      <c r="R158" s="235"/>
      <c r="S158" s="235"/>
      <c r="T158" s="235"/>
      <c r="U158" s="235"/>
      <c r="V158" s="235"/>
      <c r="W158" s="235"/>
      <c r="X158" s="235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122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9" t="s">
        <v>123</v>
      </c>
      <c r="D159" s="237"/>
      <c r="E159" s="238"/>
      <c r="F159" s="235"/>
      <c r="G159" s="235"/>
      <c r="H159" s="235"/>
      <c r="I159" s="235"/>
      <c r="J159" s="235"/>
      <c r="K159" s="235"/>
      <c r="L159" s="235"/>
      <c r="M159" s="235"/>
      <c r="N159" s="234"/>
      <c r="O159" s="234"/>
      <c r="P159" s="234"/>
      <c r="Q159" s="234"/>
      <c r="R159" s="235"/>
      <c r="S159" s="235"/>
      <c r="T159" s="235"/>
      <c r="U159" s="235"/>
      <c r="V159" s="235"/>
      <c r="W159" s="235"/>
      <c r="X159" s="235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122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9" t="s">
        <v>124</v>
      </c>
      <c r="D160" s="237"/>
      <c r="E160" s="238"/>
      <c r="F160" s="235"/>
      <c r="G160" s="235"/>
      <c r="H160" s="235"/>
      <c r="I160" s="235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122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1.75" outlineLevel="1" x14ac:dyDescent="0.2">
      <c r="A161" s="231"/>
      <c r="B161" s="232"/>
      <c r="C161" s="269" t="s">
        <v>233</v>
      </c>
      <c r="D161" s="237"/>
      <c r="E161" s="238"/>
      <c r="F161" s="235"/>
      <c r="G161" s="235"/>
      <c r="H161" s="235"/>
      <c r="I161" s="235"/>
      <c r="J161" s="235"/>
      <c r="K161" s="235"/>
      <c r="L161" s="235"/>
      <c r="M161" s="235"/>
      <c r="N161" s="234"/>
      <c r="O161" s="234"/>
      <c r="P161" s="234"/>
      <c r="Q161" s="234"/>
      <c r="R161" s="235"/>
      <c r="S161" s="235"/>
      <c r="T161" s="235"/>
      <c r="U161" s="235"/>
      <c r="V161" s="235"/>
      <c r="W161" s="235"/>
      <c r="X161" s="235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122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1.75" outlineLevel="1" x14ac:dyDescent="0.2">
      <c r="A162" s="231"/>
      <c r="B162" s="232"/>
      <c r="C162" s="269" t="s">
        <v>234</v>
      </c>
      <c r="D162" s="237"/>
      <c r="E162" s="238"/>
      <c r="F162" s="235"/>
      <c r="G162" s="235"/>
      <c r="H162" s="235"/>
      <c r="I162" s="235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122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ht="21.75" outlineLevel="1" x14ac:dyDescent="0.2">
      <c r="A163" s="231"/>
      <c r="B163" s="232"/>
      <c r="C163" s="269" t="s">
        <v>235</v>
      </c>
      <c r="D163" s="237"/>
      <c r="E163" s="238">
        <v>28.08</v>
      </c>
      <c r="F163" s="235"/>
      <c r="G163" s="235"/>
      <c r="H163" s="235"/>
      <c r="I163" s="235"/>
      <c r="J163" s="235"/>
      <c r="K163" s="235"/>
      <c r="L163" s="235"/>
      <c r="M163" s="235"/>
      <c r="N163" s="234"/>
      <c r="O163" s="234"/>
      <c r="P163" s="234"/>
      <c r="Q163" s="234"/>
      <c r="R163" s="235"/>
      <c r="S163" s="235"/>
      <c r="T163" s="235"/>
      <c r="U163" s="235"/>
      <c r="V163" s="235"/>
      <c r="W163" s="235"/>
      <c r="X163" s="235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122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1.75" outlineLevel="1" x14ac:dyDescent="0.2">
      <c r="A164" s="231"/>
      <c r="B164" s="232"/>
      <c r="C164" s="269" t="s">
        <v>236</v>
      </c>
      <c r="D164" s="237"/>
      <c r="E164" s="238">
        <v>51.84</v>
      </c>
      <c r="F164" s="235"/>
      <c r="G164" s="235"/>
      <c r="H164" s="235"/>
      <c r="I164" s="235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122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9" t="s">
        <v>237</v>
      </c>
      <c r="D165" s="237"/>
      <c r="E165" s="238">
        <v>0.75</v>
      </c>
      <c r="F165" s="235"/>
      <c r="G165" s="235"/>
      <c r="H165" s="235"/>
      <c r="I165" s="235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122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1.75" outlineLevel="1" x14ac:dyDescent="0.2">
      <c r="A166" s="231"/>
      <c r="B166" s="232"/>
      <c r="C166" s="269" t="s">
        <v>238</v>
      </c>
      <c r="D166" s="237"/>
      <c r="E166" s="238"/>
      <c r="F166" s="235"/>
      <c r="G166" s="235"/>
      <c r="H166" s="235"/>
      <c r="I166" s="235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122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21.75" outlineLevel="1" x14ac:dyDescent="0.2">
      <c r="A167" s="231"/>
      <c r="B167" s="232"/>
      <c r="C167" s="269" t="s">
        <v>239</v>
      </c>
      <c r="D167" s="237"/>
      <c r="E167" s="238"/>
      <c r="F167" s="235"/>
      <c r="G167" s="235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122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1.75" outlineLevel="1" x14ac:dyDescent="0.2">
      <c r="A168" s="231"/>
      <c r="B168" s="232"/>
      <c r="C168" s="269" t="s">
        <v>240</v>
      </c>
      <c r="D168" s="237"/>
      <c r="E168" s="238">
        <v>35.64</v>
      </c>
      <c r="F168" s="235"/>
      <c r="G168" s="235"/>
      <c r="H168" s="235"/>
      <c r="I168" s="235"/>
      <c r="J168" s="235"/>
      <c r="K168" s="235"/>
      <c r="L168" s="235"/>
      <c r="M168" s="235"/>
      <c r="N168" s="234"/>
      <c r="O168" s="234"/>
      <c r="P168" s="234"/>
      <c r="Q168" s="234"/>
      <c r="R168" s="235"/>
      <c r="S168" s="235"/>
      <c r="T168" s="235"/>
      <c r="U168" s="235"/>
      <c r="V168" s="235"/>
      <c r="W168" s="235"/>
      <c r="X168" s="235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122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1.75" outlineLevel="1" x14ac:dyDescent="0.2">
      <c r="A169" s="231"/>
      <c r="B169" s="232"/>
      <c r="C169" s="269" t="s">
        <v>241</v>
      </c>
      <c r="D169" s="237"/>
      <c r="E169" s="238">
        <v>6.48</v>
      </c>
      <c r="F169" s="235"/>
      <c r="G169" s="235"/>
      <c r="H169" s="235"/>
      <c r="I169" s="235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122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ht="21.75" outlineLevel="1" x14ac:dyDescent="0.2">
      <c r="A170" s="231"/>
      <c r="B170" s="232"/>
      <c r="C170" s="269" t="s">
        <v>242</v>
      </c>
      <c r="D170" s="237"/>
      <c r="E170" s="238">
        <v>51.84</v>
      </c>
      <c r="F170" s="235"/>
      <c r="G170" s="235"/>
      <c r="H170" s="235"/>
      <c r="I170" s="235"/>
      <c r="J170" s="235"/>
      <c r="K170" s="235"/>
      <c r="L170" s="235"/>
      <c r="M170" s="235"/>
      <c r="N170" s="234"/>
      <c r="O170" s="234"/>
      <c r="P170" s="234"/>
      <c r="Q170" s="234"/>
      <c r="R170" s="235"/>
      <c r="S170" s="235"/>
      <c r="T170" s="235"/>
      <c r="U170" s="235"/>
      <c r="V170" s="235"/>
      <c r="W170" s="235"/>
      <c r="X170" s="235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122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9" t="s">
        <v>243</v>
      </c>
      <c r="D171" s="237"/>
      <c r="E171" s="238">
        <v>0.75</v>
      </c>
      <c r="F171" s="235"/>
      <c r="G171" s="235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122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70" t="s">
        <v>153</v>
      </c>
      <c r="D172" s="239"/>
      <c r="E172" s="240">
        <v>175.38</v>
      </c>
      <c r="F172" s="235"/>
      <c r="G172" s="235"/>
      <c r="H172" s="235"/>
      <c r="I172" s="235"/>
      <c r="J172" s="235"/>
      <c r="K172" s="235"/>
      <c r="L172" s="235"/>
      <c r="M172" s="235"/>
      <c r="N172" s="234"/>
      <c r="O172" s="234"/>
      <c r="P172" s="234"/>
      <c r="Q172" s="234"/>
      <c r="R172" s="235"/>
      <c r="S172" s="235"/>
      <c r="T172" s="235"/>
      <c r="U172" s="235"/>
      <c r="V172" s="235"/>
      <c r="W172" s="235"/>
      <c r="X172" s="235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122</v>
      </c>
      <c r="AH172" s="214">
        <v>1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1.75" outlineLevel="1" x14ac:dyDescent="0.2">
      <c r="A173" s="231"/>
      <c r="B173" s="232"/>
      <c r="C173" s="269" t="s">
        <v>244</v>
      </c>
      <c r="D173" s="237"/>
      <c r="E173" s="238"/>
      <c r="F173" s="235"/>
      <c r="G173" s="235"/>
      <c r="H173" s="235"/>
      <c r="I173" s="235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122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1.75" outlineLevel="1" x14ac:dyDescent="0.2">
      <c r="A174" s="231"/>
      <c r="B174" s="232"/>
      <c r="C174" s="269" t="s">
        <v>245</v>
      </c>
      <c r="D174" s="237"/>
      <c r="E174" s="238">
        <v>161.32499999999999</v>
      </c>
      <c r="F174" s="235"/>
      <c r="G174" s="235"/>
      <c r="H174" s="235"/>
      <c r="I174" s="235"/>
      <c r="J174" s="235"/>
      <c r="K174" s="235"/>
      <c r="L174" s="235"/>
      <c r="M174" s="235"/>
      <c r="N174" s="234"/>
      <c r="O174" s="234"/>
      <c r="P174" s="234"/>
      <c r="Q174" s="234"/>
      <c r="R174" s="235"/>
      <c r="S174" s="235"/>
      <c r="T174" s="235"/>
      <c r="U174" s="235"/>
      <c r="V174" s="235"/>
      <c r="W174" s="235"/>
      <c r="X174" s="235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122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1.75" outlineLevel="1" x14ac:dyDescent="0.2">
      <c r="A175" s="231"/>
      <c r="B175" s="232"/>
      <c r="C175" s="269" t="s">
        <v>246</v>
      </c>
      <c r="D175" s="237"/>
      <c r="E175" s="238">
        <v>7.3492499999999996</v>
      </c>
      <c r="F175" s="235"/>
      <c r="G175" s="235"/>
      <c r="H175" s="235"/>
      <c r="I175" s="235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122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1.75" outlineLevel="1" x14ac:dyDescent="0.2">
      <c r="A176" s="231"/>
      <c r="B176" s="232"/>
      <c r="C176" s="269" t="s">
        <v>247</v>
      </c>
      <c r="D176" s="237"/>
      <c r="E176" s="238">
        <v>107.55</v>
      </c>
      <c r="F176" s="235"/>
      <c r="G176" s="235"/>
      <c r="H176" s="235"/>
      <c r="I176" s="235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122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1.75" outlineLevel="1" x14ac:dyDescent="0.2">
      <c r="A177" s="231"/>
      <c r="B177" s="232"/>
      <c r="C177" s="269" t="s">
        <v>248</v>
      </c>
      <c r="D177" s="237"/>
      <c r="E177" s="238">
        <v>69</v>
      </c>
      <c r="F177" s="235"/>
      <c r="G177" s="235"/>
      <c r="H177" s="235"/>
      <c r="I177" s="235"/>
      <c r="J177" s="235"/>
      <c r="K177" s="235"/>
      <c r="L177" s="235"/>
      <c r="M177" s="235"/>
      <c r="N177" s="234"/>
      <c r="O177" s="234"/>
      <c r="P177" s="234"/>
      <c r="Q177" s="234"/>
      <c r="R177" s="235"/>
      <c r="S177" s="235"/>
      <c r="T177" s="235"/>
      <c r="U177" s="235"/>
      <c r="V177" s="235"/>
      <c r="W177" s="235"/>
      <c r="X177" s="235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122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9" t="s">
        <v>249</v>
      </c>
      <c r="D178" s="237"/>
      <c r="E178" s="238">
        <v>1.61</v>
      </c>
      <c r="F178" s="235"/>
      <c r="G178" s="235"/>
      <c r="H178" s="235"/>
      <c r="I178" s="235"/>
      <c r="J178" s="235"/>
      <c r="K178" s="235"/>
      <c r="L178" s="235"/>
      <c r="M178" s="235"/>
      <c r="N178" s="234"/>
      <c r="O178" s="234"/>
      <c r="P178" s="234"/>
      <c r="Q178" s="234"/>
      <c r="R178" s="235"/>
      <c r="S178" s="235"/>
      <c r="T178" s="235"/>
      <c r="U178" s="235"/>
      <c r="V178" s="235"/>
      <c r="W178" s="235"/>
      <c r="X178" s="235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122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70" t="s">
        <v>153</v>
      </c>
      <c r="D179" s="239"/>
      <c r="E179" s="240">
        <v>346.83425</v>
      </c>
      <c r="F179" s="235"/>
      <c r="G179" s="235"/>
      <c r="H179" s="235"/>
      <c r="I179" s="235"/>
      <c r="J179" s="235"/>
      <c r="K179" s="235"/>
      <c r="L179" s="235"/>
      <c r="M179" s="235"/>
      <c r="N179" s="234"/>
      <c r="O179" s="234"/>
      <c r="P179" s="234"/>
      <c r="Q179" s="234"/>
      <c r="R179" s="235"/>
      <c r="S179" s="235"/>
      <c r="T179" s="235"/>
      <c r="U179" s="235"/>
      <c r="V179" s="235"/>
      <c r="W179" s="235"/>
      <c r="X179" s="235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122</v>
      </c>
      <c r="AH179" s="214">
        <v>1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1.75" outlineLevel="1" x14ac:dyDescent="0.2">
      <c r="A180" s="231"/>
      <c r="B180" s="232"/>
      <c r="C180" s="269" t="s">
        <v>250</v>
      </c>
      <c r="D180" s="237"/>
      <c r="E180" s="238"/>
      <c r="F180" s="235"/>
      <c r="G180" s="235"/>
      <c r="H180" s="235"/>
      <c r="I180" s="235"/>
      <c r="J180" s="235"/>
      <c r="K180" s="235"/>
      <c r="L180" s="235"/>
      <c r="M180" s="235"/>
      <c r="N180" s="234"/>
      <c r="O180" s="234"/>
      <c r="P180" s="234"/>
      <c r="Q180" s="234"/>
      <c r="R180" s="235"/>
      <c r="S180" s="235"/>
      <c r="T180" s="235"/>
      <c r="U180" s="235"/>
      <c r="V180" s="235"/>
      <c r="W180" s="235"/>
      <c r="X180" s="235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122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21.75" outlineLevel="1" x14ac:dyDescent="0.2">
      <c r="A181" s="231"/>
      <c r="B181" s="232"/>
      <c r="C181" s="269" t="s">
        <v>251</v>
      </c>
      <c r="D181" s="237"/>
      <c r="E181" s="238">
        <v>69.615499999999997</v>
      </c>
      <c r="F181" s="235"/>
      <c r="G181" s="235"/>
      <c r="H181" s="235"/>
      <c r="I181" s="235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122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9" t="s">
        <v>252</v>
      </c>
      <c r="D182" s="237"/>
      <c r="E182" s="238">
        <v>0.63600000000000001</v>
      </c>
      <c r="F182" s="235"/>
      <c r="G182" s="235"/>
      <c r="H182" s="235"/>
      <c r="I182" s="235"/>
      <c r="J182" s="235"/>
      <c r="K182" s="235"/>
      <c r="L182" s="235"/>
      <c r="M182" s="235"/>
      <c r="N182" s="234"/>
      <c r="O182" s="234"/>
      <c r="P182" s="234"/>
      <c r="Q182" s="234"/>
      <c r="R182" s="235"/>
      <c r="S182" s="235"/>
      <c r="T182" s="235"/>
      <c r="U182" s="235"/>
      <c r="V182" s="235"/>
      <c r="W182" s="235"/>
      <c r="X182" s="235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122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43.5" outlineLevel="1" x14ac:dyDescent="0.2">
      <c r="A183" s="231"/>
      <c r="B183" s="232"/>
      <c r="C183" s="269" t="s">
        <v>253</v>
      </c>
      <c r="D183" s="237"/>
      <c r="E183" s="238">
        <v>19.5</v>
      </c>
      <c r="F183" s="235"/>
      <c r="G183" s="235"/>
      <c r="H183" s="235"/>
      <c r="I183" s="235"/>
      <c r="J183" s="235"/>
      <c r="K183" s="235"/>
      <c r="L183" s="235"/>
      <c r="M183" s="235"/>
      <c r="N183" s="234"/>
      <c r="O183" s="234"/>
      <c r="P183" s="234"/>
      <c r="Q183" s="234"/>
      <c r="R183" s="235"/>
      <c r="S183" s="235"/>
      <c r="T183" s="235"/>
      <c r="U183" s="235"/>
      <c r="V183" s="235"/>
      <c r="W183" s="235"/>
      <c r="X183" s="235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122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70" t="s">
        <v>153</v>
      </c>
      <c r="D184" s="239"/>
      <c r="E184" s="240">
        <v>89.751499999999993</v>
      </c>
      <c r="F184" s="235"/>
      <c r="G184" s="235"/>
      <c r="H184" s="235"/>
      <c r="I184" s="235"/>
      <c r="J184" s="235"/>
      <c r="K184" s="235"/>
      <c r="L184" s="235"/>
      <c r="M184" s="235"/>
      <c r="N184" s="234"/>
      <c r="O184" s="234"/>
      <c r="P184" s="234"/>
      <c r="Q184" s="234"/>
      <c r="R184" s="235"/>
      <c r="S184" s="235"/>
      <c r="T184" s="235"/>
      <c r="U184" s="235"/>
      <c r="V184" s="235"/>
      <c r="W184" s="235"/>
      <c r="X184" s="235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122</v>
      </c>
      <c r="AH184" s="214">
        <v>1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9" t="s">
        <v>156</v>
      </c>
      <c r="D185" s="237"/>
      <c r="E185" s="238"/>
      <c r="F185" s="235"/>
      <c r="G185" s="235"/>
      <c r="H185" s="235"/>
      <c r="I185" s="235"/>
      <c r="J185" s="235"/>
      <c r="K185" s="235"/>
      <c r="L185" s="235"/>
      <c r="M185" s="235"/>
      <c r="N185" s="234"/>
      <c r="O185" s="234"/>
      <c r="P185" s="234"/>
      <c r="Q185" s="234"/>
      <c r="R185" s="235"/>
      <c r="S185" s="235"/>
      <c r="T185" s="235"/>
      <c r="U185" s="235"/>
      <c r="V185" s="235"/>
      <c r="W185" s="235"/>
      <c r="X185" s="235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122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9" t="s">
        <v>229</v>
      </c>
      <c r="D186" s="237"/>
      <c r="E186" s="238">
        <v>9.0724999999999998</v>
      </c>
      <c r="F186" s="235"/>
      <c r="G186" s="235"/>
      <c r="H186" s="235"/>
      <c r="I186" s="235"/>
      <c r="J186" s="235"/>
      <c r="K186" s="235"/>
      <c r="L186" s="235"/>
      <c r="M186" s="235"/>
      <c r="N186" s="234"/>
      <c r="O186" s="234"/>
      <c r="P186" s="234"/>
      <c r="Q186" s="234"/>
      <c r="R186" s="235"/>
      <c r="S186" s="235"/>
      <c r="T186" s="235"/>
      <c r="U186" s="235"/>
      <c r="V186" s="235"/>
      <c r="W186" s="235"/>
      <c r="X186" s="235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122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9" t="s">
        <v>230</v>
      </c>
      <c r="D187" s="237"/>
      <c r="E187" s="238">
        <v>7.125</v>
      </c>
      <c r="F187" s="235"/>
      <c r="G187" s="235"/>
      <c r="H187" s="235"/>
      <c r="I187" s="235"/>
      <c r="J187" s="235"/>
      <c r="K187" s="235"/>
      <c r="L187" s="235"/>
      <c r="M187" s="235"/>
      <c r="N187" s="234"/>
      <c r="O187" s="234"/>
      <c r="P187" s="234"/>
      <c r="Q187" s="234"/>
      <c r="R187" s="235"/>
      <c r="S187" s="235"/>
      <c r="T187" s="235"/>
      <c r="U187" s="235"/>
      <c r="V187" s="235"/>
      <c r="W187" s="235"/>
      <c r="X187" s="235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122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70" t="s">
        <v>153</v>
      </c>
      <c r="D188" s="239"/>
      <c r="E188" s="240">
        <v>16.197500000000002</v>
      </c>
      <c r="F188" s="235"/>
      <c r="G188" s="235"/>
      <c r="H188" s="235"/>
      <c r="I188" s="235"/>
      <c r="J188" s="235"/>
      <c r="K188" s="235"/>
      <c r="L188" s="235"/>
      <c r="M188" s="235"/>
      <c r="N188" s="234"/>
      <c r="O188" s="234"/>
      <c r="P188" s="234"/>
      <c r="Q188" s="234"/>
      <c r="R188" s="235"/>
      <c r="S188" s="235"/>
      <c r="T188" s="235"/>
      <c r="U188" s="235"/>
      <c r="V188" s="235"/>
      <c r="W188" s="235"/>
      <c r="X188" s="235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122</v>
      </c>
      <c r="AH188" s="214">
        <v>1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9" t="s">
        <v>254</v>
      </c>
      <c r="D189" s="237"/>
      <c r="E189" s="238"/>
      <c r="F189" s="235"/>
      <c r="G189" s="235"/>
      <c r="H189" s="235"/>
      <c r="I189" s="235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122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9" t="s">
        <v>255</v>
      </c>
      <c r="D190" s="237"/>
      <c r="E190" s="238">
        <v>17.100000000000001</v>
      </c>
      <c r="F190" s="235"/>
      <c r="G190" s="235"/>
      <c r="H190" s="235"/>
      <c r="I190" s="235"/>
      <c r="J190" s="235"/>
      <c r="K190" s="235"/>
      <c r="L190" s="235"/>
      <c r="M190" s="235"/>
      <c r="N190" s="234"/>
      <c r="O190" s="234"/>
      <c r="P190" s="234"/>
      <c r="Q190" s="234"/>
      <c r="R190" s="235"/>
      <c r="S190" s="235"/>
      <c r="T190" s="235"/>
      <c r="U190" s="235"/>
      <c r="V190" s="235"/>
      <c r="W190" s="235"/>
      <c r="X190" s="235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122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1"/>
      <c r="B191" s="232"/>
      <c r="C191" s="269" t="s">
        <v>256</v>
      </c>
      <c r="D191" s="237"/>
      <c r="E191" s="238"/>
      <c r="F191" s="235"/>
      <c r="G191" s="235"/>
      <c r="H191" s="235"/>
      <c r="I191" s="235"/>
      <c r="J191" s="235"/>
      <c r="K191" s="235"/>
      <c r="L191" s="235"/>
      <c r="M191" s="235"/>
      <c r="N191" s="234"/>
      <c r="O191" s="234"/>
      <c r="P191" s="234"/>
      <c r="Q191" s="234"/>
      <c r="R191" s="235"/>
      <c r="S191" s="235"/>
      <c r="T191" s="235"/>
      <c r="U191" s="235"/>
      <c r="V191" s="235"/>
      <c r="W191" s="235"/>
      <c r="X191" s="235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122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9" t="s">
        <v>257</v>
      </c>
      <c r="D192" s="237"/>
      <c r="E192" s="238">
        <v>8.25</v>
      </c>
      <c r="F192" s="235"/>
      <c r="G192" s="235"/>
      <c r="H192" s="235"/>
      <c r="I192" s="235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122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9" t="s">
        <v>258</v>
      </c>
      <c r="D193" s="237"/>
      <c r="E193" s="238">
        <v>1.35</v>
      </c>
      <c r="F193" s="235"/>
      <c r="G193" s="235"/>
      <c r="H193" s="235"/>
      <c r="I193" s="235"/>
      <c r="J193" s="235"/>
      <c r="K193" s="235"/>
      <c r="L193" s="235"/>
      <c r="M193" s="235"/>
      <c r="N193" s="234"/>
      <c r="O193" s="234"/>
      <c r="P193" s="234"/>
      <c r="Q193" s="234"/>
      <c r="R193" s="235"/>
      <c r="S193" s="235"/>
      <c r="T193" s="235"/>
      <c r="U193" s="235"/>
      <c r="V193" s="235"/>
      <c r="W193" s="235"/>
      <c r="X193" s="235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122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9" t="s">
        <v>259</v>
      </c>
      <c r="D194" s="237"/>
      <c r="E194" s="238">
        <v>10.8</v>
      </c>
      <c r="F194" s="235"/>
      <c r="G194" s="235"/>
      <c r="H194" s="235"/>
      <c r="I194" s="235"/>
      <c r="J194" s="235"/>
      <c r="K194" s="235"/>
      <c r="L194" s="235"/>
      <c r="M194" s="235"/>
      <c r="N194" s="234"/>
      <c r="O194" s="234"/>
      <c r="P194" s="234"/>
      <c r="Q194" s="234"/>
      <c r="R194" s="235"/>
      <c r="S194" s="235"/>
      <c r="T194" s="235"/>
      <c r="U194" s="235"/>
      <c r="V194" s="235"/>
      <c r="W194" s="235"/>
      <c r="X194" s="235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122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70" t="s">
        <v>153</v>
      </c>
      <c r="D195" s="239"/>
      <c r="E195" s="240">
        <v>37.5</v>
      </c>
      <c r="F195" s="235"/>
      <c r="G195" s="235"/>
      <c r="H195" s="235"/>
      <c r="I195" s="235"/>
      <c r="J195" s="235"/>
      <c r="K195" s="235"/>
      <c r="L195" s="235"/>
      <c r="M195" s="235"/>
      <c r="N195" s="234"/>
      <c r="O195" s="234"/>
      <c r="P195" s="234"/>
      <c r="Q195" s="234"/>
      <c r="R195" s="235"/>
      <c r="S195" s="235"/>
      <c r="T195" s="235"/>
      <c r="U195" s="235"/>
      <c r="V195" s="235"/>
      <c r="W195" s="235"/>
      <c r="X195" s="235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122</v>
      </c>
      <c r="AH195" s="214">
        <v>1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9" t="s">
        <v>183</v>
      </c>
      <c r="D196" s="237"/>
      <c r="E196" s="238"/>
      <c r="F196" s="235"/>
      <c r="G196" s="235"/>
      <c r="H196" s="235"/>
      <c r="I196" s="235"/>
      <c r="J196" s="235"/>
      <c r="K196" s="235"/>
      <c r="L196" s="235"/>
      <c r="M196" s="235"/>
      <c r="N196" s="234"/>
      <c r="O196" s="234"/>
      <c r="P196" s="234"/>
      <c r="Q196" s="234"/>
      <c r="R196" s="235"/>
      <c r="S196" s="235"/>
      <c r="T196" s="235"/>
      <c r="U196" s="235"/>
      <c r="V196" s="235"/>
      <c r="W196" s="235"/>
      <c r="X196" s="235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122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1.75" outlineLevel="1" x14ac:dyDescent="0.2">
      <c r="A197" s="231"/>
      <c r="B197" s="232"/>
      <c r="C197" s="269" t="s">
        <v>260</v>
      </c>
      <c r="D197" s="237"/>
      <c r="E197" s="238">
        <v>37.799999999999997</v>
      </c>
      <c r="F197" s="235"/>
      <c r="G197" s="235"/>
      <c r="H197" s="235"/>
      <c r="I197" s="235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122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9" t="s">
        <v>261</v>
      </c>
      <c r="D198" s="237"/>
      <c r="E198" s="238">
        <v>12.6</v>
      </c>
      <c r="F198" s="235"/>
      <c r="G198" s="235"/>
      <c r="H198" s="235"/>
      <c r="I198" s="235"/>
      <c r="J198" s="235"/>
      <c r="K198" s="235"/>
      <c r="L198" s="235"/>
      <c r="M198" s="235"/>
      <c r="N198" s="234"/>
      <c r="O198" s="234"/>
      <c r="P198" s="234"/>
      <c r="Q198" s="234"/>
      <c r="R198" s="235"/>
      <c r="S198" s="235"/>
      <c r="T198" s="235"/>
      <c r="U198" s="235"/>
      <c r="V198" s="235"/>
      <c r="W198" s="235"/>
      <c r="X198" s="235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122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70" t="s">
        <v>153</v>
      </c>
      <c r="D199" s="239"/>
      <c r="E199" s="240">
        <v>50.4</v>
      </c>
      <c r="F199" s="235"/>
      <c r="G199" s="235"/>
      <c r="H199" s="235"/>
      <c r="I199" s="235"/>
      <c r="J199" s="235"/>
      <c r="K199" s="235"/>
      <c r="L199" s="235"/>
      <c r="M199" s="235"/>
      <c r="N199" s="234"/>
      <c r="O199" s="234"/>
      <c r="P199" s="234"/>
      <c r="Q199" s="234"/>
      <c r="R199" s="235"/>
      <c r="S199" s="235"/>
      <c r="T199" s="235"/>
      <c r="U199" s="235"/>
      <c r="V199" s="235"/>
      <c r="W199" s="235"/>
      <c r="X199" s="235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122</v>
      </c>
      <c r="AH199" s="214">
        <v>1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ht="13.6" x14ac:dyDescent="0.2">
      <c r="A200" s="247" t="s">
        <v>113</v>
      </c>
      <c r="B200" s="248" t="s">
        <v>68</v>
      </c>
      <c r="C200" s="267" t="s">
        <v>69</v>
      </c>
      <c r="D200" s="249"/>
      <c r="E200" s="250"/>
      <c r="F200" s="251"/>
      <c r="G200" s="252">
        <f>SUMIF(AG201:AG205,"&lt;&gt;NOR",G201:G205)</f>
        <v>0</v>
      </c>
      <c r="H200" s="246"/>
      <c r="I200" s="246">
        <f>SUM(I201:I205)</f>
        <v>0</v>
      </c>
      <c r="J200" s="246"/>
      <c r="K200" s="246">
        <f>SUM(K201:K205)</f>
        <v>0</v>
      </c>
      <c r="L200" s="246"/>
      <c r="M200" s="246">
        <f>SUM(M201:M205)</f>
        <v>0</v>
      </c>
      <c r="N200" s="245"/>
      <c r="O200" s="245">
        <f>SUM(O201:O205)</f>
        <v>0.13</v>
      </c>
      <c r="P200" s="245"/>
      <c r="Q200" s="245">
        <f>SUM(Q201:Q205)</f>
        <v>0.14000000000000001</v>
      </c>
      <c r="R200" s="246"/>
      <c r="S200" s="246"/>
      <c r="T200" s="246"/>
      <c r="U200" s="246"/>
      <c r="V200" s="246">
        <f>SUM(V201:V205)</f>
        <v>0</v>
      </c>
      <c r="W200" s="246"/>
      <c r="X200" s="246"/>
      <c r="AG200" t="s">
        <v>114</v>
      </c>
    </row>
    <row r="201" spans="1:60" ht="21.75" outlineLevel="1" x14ac:dyDescent="0.2">
      <c r="A201" s="254">
        <v>19</v>
      </c>
      <c r="B201" s="255" t="s">
        <v>262</v>
      </c>
      <c r="C201" s="268" t="s">
        <v>263</v>
      </c>
      <c r="D201" s="256" t="s">
        <v>264</v>
      </c>
      <c r="E201" s="257">
        <v>1</v>
      </c>
      <c r="F201" s="258"/>
      <c r="G201" s="259">
        <f>ROUND(E201*F201,2)</f>
        <v>0</v>
      </c>
      <c r="H201" s="236"/>
      <c r="I201" s="235">
        <f>ROUND(E201*H201,2)</f>
        <v>0</v>
      </c>
      <c r="J201" s="236"/>
      <c r="K201" s="235">
        <f>ROUND(E201*J201,2)</f>
        <v>0</v>
      </c>
      <c r="L201" s="235">
        <v>21</v>
      </c>
      <c r="M201" s="235">
        <f>G201*(1+L201/100)</f>
        <v>0</v>
      </c>
      <c r="N201" s="234">
        <v>0.10353999999999999</v>
      </c>
      <c r="O201" s="234">
        <f>ROUND(E201*N201,2)</f>
        <v>0.1</v>
      </c>
      <c r="P201" s="234">
        <v>0.1426</v>
      </c>
      <c r="Q201" s="234">
        <f>ROUND(E201*P201,2)</f>
        <v>0.14000000000000001</v>
      </c>
      <c r="R201" s="235"/>
      <c r="S201" s="235" t="s">
        <v>171</v>
      </c>
      <c r="T201" s="235" t="s">
        <v>172</v>
      </c>
      <c r="U201" s="235">
        <v>0</v>
      </c>
      <c r="V201" s="235">
        <f>ROUND(E201*U201,2)</f>
        <v>0</v>
      </c>
      <c r="W201" s="235"/>
      <c r="X201" s="235" t="s">
        <v>265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266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1.75" outlineLevel="1" x14ac:dyDescent="0.2">
      <c r="A202" s="231"/>
      <c r="B202" s="232"/>
      <c r="C202" s="269" t="s">
        <v>267</v>
      </c>
      <c r="D202" s="237"/>
      <c r="E202" s="238"/>
      <c r="F202" s="235"/>
      <c r="G202" s="235"/>
      <c r="H202" s="235"/>
      <c r="I202" s="235"/>
      <c r="J202" s="235"/>
      <c r="K202" s="235"/>
      <c r="L202" s="235"/>
      <c r="M202" s="235"/>
      <c r="N202" s="234"/>
      <c r="O202" s="234"/>
      <c r="P202" s="234"/>
      <c r="Q202" s="234"/>
      <c r="R202" s="235"/>
      <c r="S202" s="235"/>
      <c r="T202" s="235"/>
      <c r="U202" s="235"/>
      <c r="V202" s="235"/>
      <c r="W202" s="235"/>
      <c r="X202" s="235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122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9" t="s">
        <v>268</v>
      </c>
      <c r="D203" s="237"/>
      <c r="E203" s="238">
        <v>1</v>
      </c>
      <c r="F203" s="235"/>
      <c r="G203" s="235"/>
      <c r="H203" s="235"/>
      <c r="I203" s="235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122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43.5" outlineLevel="1" x14ac:dyDescent="0.2">
      <c r="A204" s="254">
        <v>20</v>
      </c>
      <c r="B204" s="255" t="s">
        <v>269</v>
      </c>
      <c r="C204" s="268" t="s">
        <v>270</v>
      </c>
      <c r="D204" s="256" t="s">
        <v>264</v>
      </c>
      <c r="E204" s="257">
        <v>1</v>
      </c>
      <c r="F204" s="258"/>
      <c r="G204" s="259">
        <f>ROUND(E204*F204,2)</f>
        <v>0</v>
      </c>
      <c r="H204" s="236"/>
      <c r="I204" s="235">
        <f>ROUND(E204*H204,2)</f>
        <v>0</v>
      </c>
      <c r="J204" s="236"/>
      <c r="K204" s="235">
        <f>ROUND(E204*J204,2)</f>
        <v>0</v>
      </c>
      <c r="L204" s="235">
        <v>21</v>
      </c>
      <c r="M204" s="235">
        <f>G204*(1+L204/100)</f>
        <v>0</v>
      </c>
      <c r="N204" s="234">
        <v>2.9000000000000001E-2</v>
      </c>
      <c r="O204" s="234">
        <f>ROUND(E204*N204,2)</f>
        <v>0.03</v>
      </c>
      <c r="P204" s="234">
        <v>0</v>
      </c>
      <c r="Q204" s="234">
        <f>ROUND(E204*P204,2)</f>
        <v>0</v>
      </c>
      <c r="R204" s="235"/>
      <c r="S204" s="235" t="s">
        <v>171</v>
      </c>
      <c r="T204" s="235" t="s">
        <v>172</v>
      </c>
      <c r="U204" s="235">
        <v>0</v>
      </c>
      <c r="V204" s="235">
        <f>ROUND(E204*U204,2)</f>
        <v>0</v>
      </c>
      <c r="W204" s="235"/>
      <c r="X204" s="235" t="s">
        <v>181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182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31"/>
      <c r="B205" s="232"/>
      <c r="C205" s="269" t="s">
        <v>271</v>
      </c>
      <c r="D205" s="237"/>
      <c r="E205" s="238">
        <v>1</v>
      </c>
      <c r="F205" s="235"/>
      <c r="G205" s="235"/>
      <c r="H205" s="235"/>
      <c r="I205" s="235"/>
      <c r="J205" s="235"/>
      <c r="K205" s="235"/>
      <c r="L205" s="235"/>
      <c r="M205" s="235"/>
      <c r="N205" s="234"/>
      <c r="O205" s="234"/>
      <c r="P205" s="234"/>
      <c r="Q205" s="234"/>
      <c r="R205" s="235"/>
      <c r="S205" s="235"/>
      <c r="T205" s="235"/>
      <c r="U205" s="235"/>
      <c r="V205" s="235"/>
      <c r="W205" s="235"/>
      <c r="X205" s="235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122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13.6" x14ac:dyDescent="0.2">
      <c r="A206" s="247" t="s">
        <v>113</v>
      </c>
      <c r="B206" s="248" t="s">
        <v>70</v>
      </c>
      <c r="C206" s="267" t="s">
        <v>71</v>
      </c>
      <c r="D206" s="249"/>
      <c r="E206" s="250"/>
      <c r="F206" s="251"/>
      <c r="G206" s="252">
        <f>SUMIF(AG207:AG208,"&lt;&gt;NOR",G207:G208)</f>
        <v>0</v>
      </c>
      <c r="H206" s="246"/>
      <c r="I206" s="246">
        <f>SUM(I207:I208)</f>
        <v>0</v>
      </c>
      <c r="J206" s="246"/>
      <c r="K206" s="246">
        <f>SUM(K207:K208)</f>
        <v>0</v>
      </c>
      <c r="L206" s="246"/>
      <c r="M206" s="246">
        <f>SUM(M207:M208)</f>
        <v>0</v>
      </c>
      <c r="N206" s="245"/>
      <c r="O206" s="245">
        <f>SUM(O207:O208)</f>
        <v>0.51</v>
      </c>
      <c r="P206" s="245"/>
      <c r="Q206" s="245">
        <f>SUM(Q207:Q208)</f>
        <v>0</v>
      </c>
      <c r="R206" s="246"/>
      <c r="S206" s="246"/>
      <c r="T206" s="246"/>
      <c r="U206" s="246"/>
      <c r="V206" s="246">
        <f>SUM(V207:V208)</f>
        <v>67.2</v>
      </c>
      <c r="W206" s="246"/>
      <c r="X206" s="246"/>
      <c r="AG206" t="s">
        <v>114</v>
      </c>
    </row>
    <row r="207" spans="1:60" outlineLevel="1" x14ac:dyDescent="0.2">
      <c r="A207" s="254">
        <v>21</v>
      </c>
      <c r="B207" s="255" t="s">
        <v>272</v>
      </c>
      <c r="C207" s="268" t="s">
        <v>273</v>
      </c>
      <c r="D207" s="256" t="s">
        <v>146</v>
      </c>
      <c r="E207" s="257">
        <v>320</v>
      </c>
      <c r="F207" s="258"/>
      <c r="G207" s="259">
        <f>ROUND(E207*F207,2)</f>
        <v>0</v>
      </c>
      <c r="H207" s="236"/>
      <c r="I207" s="235">
        <f>ROUND(E207*H207,2)</f>
        <v>0</v>
      </c>
      <c r="J207" s="236"/>
      <c r="K207" s="235">
        <f>ROUND(E207*J207,2)</f>
        <v>0</v>
      </c>
      <c r="L207" s="235">
        <v>21</v>
      </c>
      <c r="M207" s="235">
        <f>G207*(1+L207/100)</f>
        <v>0</v>
      </c>
      <c r="N207" s="234">
        <v>1.58E-3</v>
      </c>
      <c r="O207" s="234">
        <f>ROUND(E207*N207,2)</f>
        <v>0.51</v>
      </c>
      <c r="P207" s="234">
        <v>0</v>
      </c>
      <c r="Q207" s="234">
        <f>ROUND(E207*P207,2)</f>
        <v>0</v>
      </c>
      <c r="R207" s="235"/>
      <c r="S207" s="235" t="s">
        <v>118</v>
      </c>
      <c r="T207" s="235" t="s">
        <v>118</v>
      </c>
      <c r="U207" s="235">
        <v>0.21</v>
      </c>
      <c r="V207" s="235">
        <f>ROUND(E207*U207,2)</f>
        <v>67.2</v>
      </c>
      <c r="W207" s="235"/>
      <c r="X207" s="235" t="s">
        <v>119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120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9" t="s">
        <v>274</v>
      </c>
      <c r="D208" s="237"/>
      <c r="E208" s="238">
        <v>320</v>
      </c>
      <c r="F208" s="235"/>
      <c r="G208" s="235"/>
      <c r="H208" s="235"/>
      <c r="I208" s="235"/>
      <c r="J208" s="235"/>
      <c r="K208" s="235"/>
      <c r="L208" s="235"/>
      <c r="M208" s="235"/>
      <c r="N208" s="234"/>
      <c r="O208" s="234"/>
      <c r="P208" s="234"/>
      <c r="Q208" s="234"/>
      <c r="R208" s="235"/>
      <c r="S208" s="235"/>
      <c r="T208" s="235"/>
      <c r="U208" s="235"/>
      <c r="V208" s="235"/>
      <c r="W208" s="235"/>
      <c r="X208" s="235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122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7.2" x14ac:dyDescent="0.2">
      <c r="A209" s="247" t="s">
        <v>113</v>
      </c>
      <c r="B209" s="248" t="s">
        <v>72</v>
      </c>
      <c r="C209" s="267" t="s">
        <v>73</v>
      </c>
      <c r="D209" s="249"/>
      <c r="E209" s="250"/>
      <c r="F209" s="251"/>
      <c r="G209" s="252">
        <f>SUMIF(AG210:AG213,"&lt;&gt;NOR",G210:G213)</f>
        <v>0</v>
      </c>
      <c r="H209" s="246"/>
      <c r="I209" s="246">
        <f>SUM(I210:I213)</f>
        <v>0</v>
      </c>
      <c r="J209" s="246"/>
      <c r="K209" s="246">
        <f>SUM(K210:K213)</f>
        <v>0</v>
      </c>
      <c r="L209" s="246"/>
      <c r="M209" s="246">
        <f>SUM(M210:M213)</f>
        <v>0</v>
      </c>
      <c r="N209" s="245"/>
      <c r="O209" s="245">
        <f>SUM(O210:O213)</f>
        <v>0</v>
      </c>
      <c r="P209" s="245"/>
      <c r="Q209" s="245">
        <f>SUM(Q210:Q213)</f>
        <v>0</v>
      </c>
      <c r="R209" s="246"/>
      <c r="S209" s="246"/>
      <c r="T209" s="246"/>
      <c r="U209" s="246"/>
      <c r="V209" s="246">
        <f>SUM(V210:V213)</f>
        <v>0</v>
      </c>
      <c r="W209" s="246"/>
      <c r="X209" s="246"/>
      <c r="AG209" t="s">
        <v>114</v>
      </c>
    </row>
    <row r="210" spans="1:60" ht="21.75" outlineLevel="1" x14ac:dyDescent="0.2">
      <c r="A210" s="254">
        <v>22</v>
      </c>
      <c r="B210" s="255" t="s">
        <v>275</v>
      </c>
      <c r="C210" s="268" t="s">
        <v>276</v>
      </c>
      <c r="D210" s="256" t="s">
        <v>277</v>
      </c>
      <c r="E210" s="257">
        <v>480</v>
      </c>
      <c r="F210" s="258"/>
      <c r="G210" s="259">
        <f>ROUND(E210*F210,2)</f>
        <v>0</v>
      </c>
      <c r="H210" s="236"/>
      <c r="I210" s="235">
        <f>ROUND(E210*H210,2)</f>
        <v>0</v>
      </c>
      <c r="J210" s="236"/>
      <c r="K210" s="235">
        <f>ROUND(E210*J210,2)</f>
        <v>0</v>
      </c>
      <c r="L210" s="235">
        <v>21</v>
      </c>
      <c r="M210" s="235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5" t="s">
        <v>278</v>
      </c>
      <c r="S210" s="235" t="s">
        <v>118</v>
      </c>
      <c r="T210" s="235" t="s">
        <v>118</v>
      </c>
      <c r="U210" s="235">
        <v>0</v>
      </c>
      <c r="V210" s="235">
        <f>ROUND(E210*U210,2)</f>
        <v>0</v>
      </c>
      <c r="W210" s="235"/>
      <c r="X210" s="235" t="s">
        <v>279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280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9" t="s">
        <v>281</v>
      </c>
      <c r="D211" s="237"/>
      <c r="E211" s="238">
        <v>480</v>
      </c>
      <c r="F211" s="235"/>
      <c r="G211" s="235"/>
      <c r="H211" s="235"/>
      <c r="I211" s="235"/>
      <c r="J211" s="235"/>
      <c r="K211" s="235"/>
      <c r="L211" s="235"/>
      <c r="M211" s="235"/>
      <c r="N211" s="234"/>
      <c r="O211" s="234"/>
      <c r="P211" s="234"/>
      <c r="Q211" s="234"/>
      <c r="R211" s="235"/>
      <c r="S211" s="235"/>
      <c r="T211" s="235"/>
      <c r="U211" s="235"/>
      <c r="V211" s="235"/>
      <c r="W211" s="235"/>
      <c r="X211" s="235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122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ht="32.6" outlineLevel="1" x14ac:dyDescent="0.2">
      <c r="A212" s="254">
        <v>23</v>
      </c>
      <c r="B212" s="255" t="s">
        <v>282</v>
      </c>
      <c r="C212" s="268" t="s">
        <v>283</v>
      </c>
      <c r="D212" s="256" t="s">
        <v>277</v>
      </c>
      <c r="E212" s="257">
        <v>224</v>
      </c>
      <c r="F212" s="258"/>
      <c r="G212" s="259">
        <f>ROUND(E212*F212,2)</f>
        <v>0</v>
      </c>
      <c r="H212" s="236"/>
      <c r="I212" s="235">
        <f>ROUND(E212*H212,2)</f>
        <v>0</v>
      </c>
      <c r="J212" s="236"/>
      <c r="K212" s="235">
        <f>ROUND(E212*J212,2)</f>
        <v>0</v>
      </c>
      <c r="L212" s="235">
        <v>21</v>
      </c>
      <c r="M212" s="235">
        <f>G212*(1+L212/100)</f>
        <v>0</v>
      </c>
      <c r="N212" s="234">
        <v>0</v>
      </c>
      <c r="O212" s="234">
        <f>ROUND(E212*N212,2)</f>
        <v>0</v>
      </c>
      <c r="P212" s="234">
        <v>0</v>
      </c>
      <c r="Q212" s="234">
        <f>ROUND(E212*P212,2)</f>
        <v>0</v>
      </c>
      <c r="R212" s="235" t="s">
        <v>278</v>
      </c>
      <c r="S212" s="235" t="s">
        <v>118</v>
      </c>
      <c r="T212" s="235" t="s">
        <v>118</v>
      </c>
      <c r="U212" s="235">
        <v>0</v>
      </c>
      <c r="V212" s="235">
        <f>ROUND(E212*U212,2)</f>
        <v>0</v>
      </c>
      <c r="W212" s="235"/>
      <c r="X212" s="235" t="s">
        <v>279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280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9" t="s">
        <v>284</v>
      </c>
      <c r="D213" s="237"/>
      <c r="E213" s="238">
        <v>224</v>
      </c>
      <c r="F213" s="235"/>
      <c r="G213" s="235"/>
      <c r="H213" s="235"/>
      <c r="I213" s="235"/>
      <c r="J213" s="235"/>
      <c r="K213" s="235"/>
      <c r="L213" s="235"/>
      <c r="M213" s="235"/>
      <c r="N213" s="234"/>
      <c r="O213" s="234"/>
      <c r="P213" s="234"/>
      <c r="Q213" s="234"/>
      <c r="R213" s="235"/>
      <c r="S213" s="235"/>
      <c r="T213" s="235"/>
      <c r="U213" s="235"/>
      <c r="V213" s="235"/>
      <c r="W213" s="235"/>
      <c r="X213" s="235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122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ht="13.6" x14ac:dyDescent="0.2">
      <c r="A214" s="247" t="s">
        <v>113</v>
      </c>
      <c r="B214" s="248" t="s">
        <v>74</v>
      </c>
      <c r="C214" s="267" t="s">
        <v>75</v>
      </c>
      <c r="D214" s="249"/>
      <c r="E214" s="250"/>
      <c r="F214" s="251"/>
      <c r="G214" s="252">
        <f>SUMIF(AG215:AG297,"&lt;&gt;NOR",G215:G297)</f>
        <v>0</v>
      </c>
      <c r="H214" s="246"/>
      <c r="I214" s="246">
        <f>SUM(I215:I297)</f>
        <v>0</v>
      </c>
      <c r="J214" s="246"/>
      <c r="K214" s="246">
        <f>SUM(K215:K297)</f>
        <v>0</v>
      </c>
      <c r="L214" s="246"/>
      <c r="M214" s="246">
        <f>SUM(M215:M297)</f>
        <v>0</v>
      </c>
      <c r="N214" s="245"/>
      <c r="O214" s="245">
        <f>SUM(O215:O297)</f>
        <v>0.18</v>
      </c>
      <c r="P214" s="245"/>
      <c r="Q214" s="245">
        <f>SUM(Q215:Q297)</f>
        <v>113.19</v>
      </c>
      <c r="R214" s="246"/>
      <c r="S214" s="246"/>
      <c r="T214" s="246"/>
      <c r="U214" s="246"/>
      <c r="V214" s="246">
        <f>SUM(V215:V297)</f>
        <v>0</v>
      </c>
      <c r="W214" s="246"/>
      <c r="X214" s="246"/>
      <c r="AG214" t="s">
        <v>114</v>
      </c>
    </row>
    <row r="215" spans="1:60" ht="32.6" outlineLevel="1" x14ac:dyDescent="0.2">
      <c r="A215" s="254">
        <v>24</v>
      </c>
      <c r="B215" s="255" t="s">
        <v>285</v>
      </c>
      <c r="C215" s="268" t="s">
        <v>286</v>
      </c>
      <c r="D215" s="256" t="s">
        <v>287</v>
      </c>
      <c r="E215" s="257">
        <v>117.65</v>
      </c>
      <c r="F215" s="258"/>
      <c r="G215" s="259">
        <f>ROUND(E215*F215,2)</f>
        <v>0</v>
      </c>
      <c r="H215" s="236"/>
      <c r="I215" s="235">
        <f>ROUND(E215*H215,2)</f>
        <v>0</v>
      </c>
      <c r="J215" s="236"/>
      <c r="K215" s="235">
        <f>ROUND(E215*J215,2)</f>
        <v>0</v>
      </c>
      <c r="L215" s="235">
        <v>21</v>
      </c>
      <c r="M215" s="235">
        <f>G215*(1+L215/100)</f>
        <v>0</v>
      </c>
      <c r="N215" s="234">
        <v>0</v>
      </c>
      <c r="O215" s="234">
        <f>ROUND(E215*N215,2)</f>
        <v>0</v>
      </c>
      <c r="P215" s="234">
        <v>4.6000000000000001E-4</v>
      </c>
      <c r="Q215" s="234">
        <f>ROUND(E215*P215,2)</f>
        <v>0.05</v>
      </c>
      <c r="R215" s="235"/>
      <c r="S215" s="235" t="s">
        <v>118</v>
      </c>
      <c r="T215" s="235" t="s">
        <v>118</v>
      </c>
      <c r="U215" s="235">
        <v>0</v>
      </c>
      <c r="V215" s="235">
        <f>ROUND(E215*U215,2)</f>
        <v>0</v>
      </c>
      <c r="W215" s="235"/>
      <c r="X215" s="235" t="s">
        <v>119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120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1.75" outlineLevel="1" x14ac:dyDescent="0.2">
      <c r="A216" s="231"/>
      <c r="B216" s="232"/>
      <c r="C216" s="269" t="s">
        <v>121</v>
      </c>
      <c r="D216" s="237"/>
      <c r="E216" s="238"/>
      <c r="F216" s="235"/>
      <c r="G216" s="235"/>
      <c r="H216" s="235"/>
      <c r="I216" s="235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122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69" t="s">
        <v>123</v>
      </c>
      <c r="D217" s="237"/>
      <c r="E217" s="238"/>
      <c r="F217" s="235"/>
      <c r="G217" s="235"/>
      <c r="H217" s="235"/>
      <c r="I217" s="235"/>
      <c r="J217" s="235"/>
      <c r="K217" s="235"/>
      <c r="L217" s="235"/>
      <c r="M217" s="235"/>
      <c r="N217" s="234"/>
      <c r="O217" s="234"/>
      <c r="P217" s="234"/>
      <c r="Q217" s="234"/>
      <c r="R217" s="235"/>
      <c r="S217" s="235"/>
      <c r="T217" s="235"/>
      <c r="U217" s="235"/>
      <c r="V217" s="235"/>
      <c r="W217" s="235"/>
      <c r="X217" s="235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122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9" t="s">
        <v>124</v>
      </c>
      <c r="D218" s="237"/>
      <c r="E218" s="238"/>
      <c r="F218" s="235"/>
      <c r="G218" s="235"/>
      <c r="H218" s="235"/>
      <c r="I218" s="235"/>
      <c r="J218" s="235"/>
      <c r="K218" s="235"/>
      <c r="L218" s="235"/>
      <c r="M218" s="235"/>
      <c r="N218" s="234"/>
      <c r="O218" s="234"/>
      <c r="P218" s="234"/>
      <c r="Q218" s="234"/>
      <c r="R218" s="235"/>
      <c r="S218" s="235"/>
      <c r="T218" s="235"/>
      <c r="U218" s="235"/>
      <c r="V218" s="235"/>
      <c r="W218" s="235"/>
      <c r="X218" s="235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122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69" t="s">
        <v>156</v>
      </c>
      <c r="D219" s="237"/>
      <c r="E219" s="238"/>
      <c r="F219" s="235"/>
      <c r="G219" s="235"/>
      <c r="H219" s="235"/>
      <c r="I219" s="235"/>
      <c r="J219" s="235"/>
      <c r="K219" s="235"/>
      <c r="L219" s="235"/>
      <c r="M219" s="235"/>
      <c r="N219" s="234"/>
      <c r="O219" s="234"/>
      <c r="P219" s="234"/>
      <c r="Q219" s="234"/>
      <c r="R219" s="235"/>
      <c r="S219" s="235"/>
      <c r="T219" s="235"/>
      <c r="U219" s="235"/>
      <c r="V219" s="235"/>
      <c r="W219" s="235"/>
      <c r="X219" s="235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122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69" t="s">
        <v>288</v>
      </c>
      <c r="D220" s="237"/>
      <c r="E220" s="238">
        <v>1.4</v>
      </c>
      <c r="F220" s="235"/>
      <c r="G220" s="235"/>
      <c r="H220" s="235"/>
      <c r="I220" s="235"/>
      <c r="J220" s="235"/>
      <c r="K220" s="235"/>
      <c r="L220" s="235"/>
      <c r="M220" s="235"/>
      <c r="N220" s="234"/>
      <c r="O220" s="234"/>
      <c r="P220" s="234"/>
      <c r="Q220" s="234"/>
      <c r="R220" s="235"/>
      <c r="S220" s="235"/>
      <c r="T220" s="235"/>
      <c r="U220" s="235"/>
      <c r="V220" s="235"/>
      <c r="W220" s="235"/>
      <c r="X220" s="235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122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69" t="s">
        <v>289</v>
      </c>
      <c r="D221" s="237"/>
      <c r="E221" s="238">
        <v>60</v>
      </c>
      <c r="F221" s="235"/>
      <c r="G221" s="235"/>
      <c r="H221" s="235"/>
      <c r="I221" s="235"/>
      <c r="J221" s="235"/>
      <c r="K221" s="235"/>
      <c r="L221" s="235"/>
      <c r="M221" s="235"/>
      <c r="N221" s="234"/>
      <c r="O221" s="234"/>
      <c r="P221" s="234"/>
      <c r="Q221" s="234"/>
      <c r="R221" s="235"/>
      <c r="S221" s="235"/>
      <c r="T221" s="235"/>
      <c r="U221" s="235"/>
      <c r="V221" s="235"/>
      <c r="W221" s="235"/>
      <c r="X221" s="235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122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69" t="s">
        <v>290</v>
      </c>
      <c r="D222" s="237"/>
      <c r="E222" s="238">
        <v>56.25</v>
      </c>
      <c r="F222" s="235"/>
      <c r="G222" s="235"/>
      <c r="H222" s="235"/>
      <c r="I222" s="235"/>
      <c r="J222" s="235"/>
      <c r="K222" s="235"/>
      <c r="L222" s="235"/>
      <c r="M222" s="235"/>
      <c r="N222" s="234"/>
      <c r="O222" s="234"/>
      <c r="P222" s="234"/>
      <c r="Q222" s="234"/>
      <c r="R222" s="235"/>
      <c r="S222" s="235"/>
      <c r="T222" s="235"/>
      <c r="U222" s="235"/>
      <c r="V222" s="235"/>
      <c r="W222" s="235"/>
      <c r="X222" s="235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122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54">
        <v>25</v>
      </c>
      <c r="B223" s="255" t="s">
        <v>291</v>
      </c>
      <c r="C223" s="268" t="s">
        <v>292</v>
      </c>
      <c r="D223" s="256" t="s">
        <v>146</v>
      </c>
      <c r="E223" s="257">
        <v>117.3685</v>
      </c>
      <c r="F223" s="258"/>
      <c r="G223" s="259">
        <f>ROUND(E223*F223,2)</f>
        <v>0</v>
      </c>
      <c r="H223" s="236"/>
      <c r="I223" s="235">
        <f>ROUND(E223*H223,2)</f>
        <v>0</v>
      </c>
      <c r="J223" s="236"/>
      <c r="K223" s="235">
        <f>ROUND(E223*J223,2)</f>
        <v>0</v>
      </c>
      <c r="L223" s="235">
        <v>21</v>
      </c>
      <c r="M223" s="235">
        <f>G223*(1+L223/100)</f>
        <v>0</v>
      </c>
      <c r="N223" s="234">
        <v>0</v>
      </c>
      <c r="O223" s="234">
        <f>ROUND(E223*N223,2)</f>
        <v>0</v>
      </c>
      <c r="P223" s="234">
        <v>5.8999999999999997E-2</v>
      </c>
      <c r="Q223" s="234">
        <f>ROUND(E223*P223,2)</f>
        <v>6.92</v>
      </c>
      <c r="R223" s="235"/>
      <c r="S223" s="235" t="s">
        <v>118</v>
      </c>
      <c r="T223" s="235" t="s">
        <v>118</v>
      </c>
      <c r="U223" s="235">
        <v>0</v>
      </c>
      <c r="V223" s="235">
        <f>ROUND(E223*U223,2)</f>
        <v>0</v>
      </c>
      <c r="W223" s="235"/>
      <c r="X223" s="235" t="s">
        <v>119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120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21.75" outlineLevel="1" x14ac:dyDescent="0.2">
      <c r="A224" s="231"/>
      <c r="B224" s="232"/>
      <c r="C224" s="269" t="s">
        <v>121</v>
      </c>
      <c r="D224" s="237"/>
      <c r="E224" s="238"/>
      <c r="F224" s="235"/>
      <c r="G224" s="235"/>
      <c r="H224" s="235"/>
      <c r="I224" s="235"/>
      <c r="J224" s="235"/>
      <c r="K224" s="235"/>
      <c r="L224" s="235"/>
      <c r="M224" s="235"/>
      <c r="N224" s="234"/>
      <c r="O224" s="234"/>
      <c r="P224" s="234"/>
      <c r="Q224" s="234"/>
      <c r="R224" s="235"/>
      <c r="S224" s="235"/>
      <c r="T224" s="235"/>
      <c r="U224" s="235"/>
      <c r="V224" s="235"/>
      <c r="W224" s="235"/>
      <c r="X224" s="235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122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69" t="s">
        <v>123</v>
      </c>
      <c r="D225" s="237"/>
      <c r="E225" s="238"/>
      <c r="F225" s="235"/>
      <c r="G225" s="235"/>
      <c r="H225" s="235"/>
      <c r="I225" s="235"/>
      <c r="J225" s="235"/>
      <c r="K225" s="235"/>
      <c r="L225" s="235"/>
      <c r="M225" s="235"/>
      <c r="N225" s="234"/>
      <c r="O225" s="234"/>
      <c r="P225" s="234"/>
      <c r="Q225" s="234"/>
      <c r="R225" s="235"/>
      <c r="S225" s="235"/>
      <c r="T225" s="235"/>
      <c r="U225" s="235"/>
      <c r="V225" s="235"/>
      <c r="W225" s="235"/>
      <c r="X225" s="235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122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69" t="s">
        <v>124</v>
      </c>
      <c r="D226" s="237"/>
      <c r="E226" s="238"/>
      <c r="F226" s="235"/>
      <c r="G226" s="235"/>
      <c r="H226" s="235"/>
      <c r="I226" s="235"/>
      <c r="J226" s="235"/>
      <c r="K226" s="235"/>
      <c r="L226" s="235"/>
      <c r="M226" s="235"/>
      <c r="N226" s="234"/>
      <c r="O226" s="234"/>
      <c r="P226" s="234"/>
      <c r="Q226" s="234"/>
      <c r="R226" s="235"/>
      <c r="S226" s="235"/>
      <c r="T226" s="235"/>
      <c r="U226" s="235"/>
      <c r="V226" s="235"/>
      <c r="W226" s="235"/>
      <c r="X226" s="235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122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1.75" outlineLevel="1" x14ac:dyDescent="0.2">
      <c r="A227" s="231"/>
      <c r="B227" s="232"/>
      <c r="C227" s="269" t="s">
        <v>293</v>
      </c>
      <c r="D227" s="237"/>
      <c r="E227" s="238">
        <v>117.37</v>
      </c>
      <c r="F227" s="235"/>
      <c r="G227" s="235"/>
      <c r="H227" s="235"/>
      <c r="I227" s="235"/>
      <c r="J227" s="235"/>
      <c r="K227" s="235"/>
      <c r="L227" s="235"/>
      <c r="M227" s="235"/>
      <c r="N227" s="234"/>
      <c r="O227" s="234"/>
      <c r="P227" s="234"/>
      <c r="Q227" s="234"/>
      <c r="R227" s="235"/>
      <c r="S227" s="235"/>
      <c r="T227" s="235"/>
      <c r="U227" s="235"/>
      <c r="V227" s="235"/>
      <c r="W227" s="235"/>
      <c r="X227" s="235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122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ht="21.75" outlineLevel="1" x14ac:dyDescent="0.2">
      <c r="A228" s="254">
        <v>26</v>
      </c>
      <c r="B228" s="255" t="s">
        <v>294</v>
      </c>
      <c r="C228" s="268" t="s">
        <v>295</v>
      </c>
      <c r="D228" s="256" t="s">
        <v>146</v>
      </c>
      <c r="E228" s="257">
        <v>716.06299999999999</v>
      </c>
      <c r="F228" s="258"/>
      <c r="G228" s="259">
        <f>ROUND(E228*F228,2)</f>
        <v>0</v>
      </c>
      <c r="H228" s="236"/>
      <c r="I228" s="235">
        <f>ROUND(E228*H228,2)</f>
        <v>0</v>
      </c>
      <c r="J228" s="236"/>
      <c r="K228" s="235">
        <f>ROUND(E228*J228,2)</f>
        <v>0</v>
      </c>
      <c r="L228" s="235">
        <v>21</v>
      </c>
      <c r="M228" s="235">
        <f>G228*(1+L228/100)</f>
        <v>0</v>
      </c>
      <c r="N228" s="234">
        <v>0</v>
      </c>
      <c r="O228" s="234">
        <f>ROUND(E228*N228,2)</f>
        <v>0</v>
      </c>
      <c r="P228" s="234">
        <v>1.4E-2</v>
      </c>
      <c r="Q228" s="234">
        <f>ROUND(E228*P228,2)</f>
        <v>10.02</v>
      </c>
      <c r="R228" s="235"/>
      <c r="S228" s="235" t="s">
        <v>118</v>
      </c>
      <c r="T228" s="235" t="s">
        <v>118</v>
      </c>
      <c r="U228" s="235">
        <v>0</v>
      </c>
      <c r="V228" s="235">
        <f>ROUND(E228*U228,2)</f>
        <v>0</v>
      </c>
      <c r="W228" s="235"/>
      <c r="X228" s="235" t="s">
        <v>119</v>
      </c>
      <c r="Y228" s="214"/>
      <c r="Z228" s="214"/>
      <c r="AA228" s="214"/>
      <c r="AB228" s="214"/>
      <c r="AC228" s="214"/>
      <c r="AD228" s="214"/>
      <c r="AE228" s="214"/>
      <c r="AF228" s="214"/>
      <c r="AG228" s="214" t="s">
        <v>120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9" t="s">
        <v>224</v>
      </c>
      <c r="D229" s="237"/>
      <c r="E229" s="238">
        <v>716.06</v>
      </c>
      <c r="F229" s="235"/>
      <c r="G229" s="235"/>
      <c r="H229" s="235"/>
      <c r="I229" s="235"/>
      <c r="J229" s="235"/>
      <c r="K229" s="235"/>
      <c r="L229" s="235"/>
      <c r="M229" s="235"/>
      <c r="N229" s="234"/>
      <c r="O229" s="234"/>
      <c r="P229" s="234"/>
      <c r="Q229" s="234"/>
      <c r="R229" s="235"/>
      <c r="S229" s="235"/>
      <c r="T229" s="235"/>
      <c r="U229" s="235"/>
      <c r="V229" s="235"/>
      <c r="W229" s="235"/>
      <c r="X229" s="235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122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54">
        <v>27</v>
      </c>
      <c r="B230" s="255" t="s">
        <v>296</v>
      </c>
      <c r="C230" s="268" t="s">
        <v>297</v>
      </c>
      <c r="D230" s="256" t="s">
        <v>117</v>
      </c>
      <c r="E230" s="257">
        <v>28.024419999999999</v>
      </c>
      <c r="F230" s="258"/>
      <c r="G230" s="259">
        <f>ROUND(E230*F230,2)</f>
        <v>0</v>
      </c>
      <c r="H230" s="236"/>
      <c r="I230" s="235">
        <f>ROUND(E230*H230,2)</f>
        <v>0</v>
      </c>
      <c r="J230" s="236"/>
      <c r="K230" s="235">
        <f>ROUND(E230*J230,2)</f>
        <v>0</v>
      </c>
      <c r="L230" s="235">
        <v>21</v>
      </c>
      <c r="M230" s="235">
        <f>G230*(1+L230/100)</f>
        <v>0</v>
      </c>
      <c r="N230" s="234">
        <v>0</v>
      </c>
      <c r="O230" s="234">
        <f>ROUND(E230*N230,2)</f>
        <v>0</v>
      </c>
      <c r="P230" s="234">
        <v>8.3400000000000002E-2</v>
      </c>
      <c r="Q230" s="234">
        <f>ROUND(E230*P230,2)</f>
        <v>2.34</v>
      </c>
      <c r="R230" s="235"/>
      <c r="S230" s="235" t="s">
        <v>118</v>
      </c>
      <c r="T230" s="235" t="s">
        <v>118</v>
      </c>
      <c r="U230" s="235">
        <v>0</v>
      </c>
      <c r="V230" s="235">
        <f>ROUND(E230*U230,2)</f>
        <v>0</v>
      </c>
      <c r="W230" s="235"/>
      <c r="X230" s="235" t="s">
        <v>119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120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21.75" outlineLevel="1" x14ac:dyDescent="0.2">
      <c r="A231" s="231"/>
      <c r="B231" s="232"/>
      <c r="C231" s="269" t="s">
        <v>121</v>
      </c>
      <c r="D231" s="237"/>
      <c r="E231" s="238"/>
      <c r="F231" s="235"/>
      <c r="G231" s="235"/>
      <c r="H231" s="235"/>
      <c r="I231" s="235"/>
      <c r="J231" s="235"/>
      <c r="K231" s="235"/>
      <c r="L231" s="235"/>
      <c r="M231" s="235"/>
      <c r="N231" s="234"/>
      <c r="O231" s="234"/>
      <c r="P231" s="234"/>
      <c r="Q231" s="234"/>
      <c r="R231" s="235"/>
      <c r="S231" s="235"/>
      <c r="T231" s="235"/>
      <c r="U231" s="235"/>
      <c r="V231" s="235"/>
      <c r="W231" s="235"/>
      <c r="X231" s="235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122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9" t="s">
        <v>123</v>
      </c>
      <c r="D232" s="237"/>
      <c r="E232" s="238"/>
      <c r="F232" s="235"/>
      <c r="G232" s="235"/>
      <c r="H232" s="235"/>
      <c r="I232" s="235"/>
      <c r="J232" s="235"/>
      <c r="K232" s="235"/>
      <c r="L232" s="235"/>
      <c r="M232" s="235"/>
      <c r="N232" s="234"/>
      <c r="O232" s="234"/>
      <c r="P232" s="234"/>
      <c r="Q232" s="234"/>
      <c r="R232" s="235"/>
      <c r="S232" s="235"/>
      <c r="T232" s="235"/>
      <c r="U232" s="235"/>
      <c r="V232" s="235"/>
      <c r="W232" s="235"/>
      <c r="X232" s="235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122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9" t="s">
        <v>124</v>
      </c>
      <c r="D233" s="237"/>
      <c r="E233" s="238"/>
      <c r="F233" s="235"/>
      <c r="G233" s="235"/>
      <c r="H233" s="235"/>
      <c r="I233" s="235"/>
      <c r="J233" s="235"/>
      <c r="K233" s="235"/>
      <c r="L233" s="235"/>
      <c r="M233" s="235"/>
      <c r="N233" s="234"/>
      <c r="O233" s="234"/>
      <c r="P233" s="234"/>
      <c r="Q233" s="234"/>
      <c r="R233" s="235"/>
      <c r="S233" s="235"/>
      <c r="T233" s="235"/>
      <c r="U233" s="235"/>
      <c r="V233" s="235"/>
      <c r="W233" s="235"/>
      <c r="X233" s="235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122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ht="32.6" outlineLevel="1" x14ac:dyDescent="0.2">
      <c r="A234" s="231"/>
      <c r="B234" s="232"/>
      <c r="C234" s="269" t="s">
        <v>298</v>
      </c>
      <c r="D234" s="237"/>
      <c r="E234" s="238">
        <v>5.36</v>
      </c>
      <c r="F234" s="235"/>
      <c r="G234" s="235"/>
      <c r="H234" s="235"/>
      <c r="I234" s="235"/>
      <c r="J234" s="235"/>
      <c r="K234" s="235"/>
      <c r="L234" s="235"/>
      <c r="M234" s="235"/>
      <c r="N234" s="234"/>
      <c r="O234" s="234"/>
      <c r="P234" s="234"/>
      <c r="Q234" s="234"/>
      <c r="R234" s="235"/>
      <c r="S234" s="235"/>
      <c r="T234" s="235"/>
      <c r="U234" s="235"/>
      <c r="V234" s="235"/>
      <c r="W234" s="235"/>
      <c r="X234" s="235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122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9" t="s">
        <v>299</v>
      </c>
      <c r="D235" s="237"/>
      <c r="E235" s="238">
        <v>0.36</v>
      </c>
      <c r="F235" s="235"/>
      <c r="G235" s="235"/>
      <c r="H235" s="235"/>
      <c r="I235" s="235"/>
      <c r="J235" s="235"/>
      <c r="K235" s="235"/>
      <c r="L235" s="235"/>
      <c r="M235" s="235"/>
      <c r="N235" s="234"/>
      <c r="O235" s="234"/>
      <c r="P235" s="234"/>
      <c r="Q235" s="234"/>
      <c r="R235" s="235"/>
      <c r="S235" s="235"/>
      <c r="T235" s="235"/>
      <c r="U235" s="235"/>
      <c r="V235" s="235"/>
      <c r="W235" s="235"/>
      <c r="X235" s="235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122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9" t="s">
        <v>300</v>
      </c>
      <c r="D236" s="237"/>
      <c r="E236" s="238">
        <v>0.73</v>
      </c>
      <c r="F236" s="235"/>
      <c r="G236" s="235"/>
      <c r="H236" s="235"/>
      <c r="I236" s="235"/>
      <c r="J236" s="235"/>
      <c r="K236" s="235"/>
      <c r="L236" s="235"/>
      <c r="M236" s="235"/>
      <c r="N236" s="234"/>
      <c r="O236" s="234"/>
      <c r="P236" s="234"/>
      <c r="Q236" s="234"/>
      <c r="R236" s="235"/>
      <c r="S236" s="235"/>
      <c r="T236" s="235"/>
      <c r="U236" s="235"/>
      <c r="V236" s="235"/>
      <c r="W236" s="235"/>
      <c r="X236" s="235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122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ht="32.6" outlineLevel="1" x14ac:dyDescent="0.2">
      <c r="A237" s="231"/>
      <c r="B237" s="232"/>
      <c r="C237" s="269" t="s">
        <v>301</v>
      </c>
      <c r="D237" s="237"/>
      <c r="E237" s="238"/>
      <c r="F237" s="235"/>
      <c r="G237" s="235"/>
      <c r="H237" s="235"/>
      <c r="I237" s="235"/>
      <c r="J237" s="235"/>
      <c r="K237" s="235"/>
      <c r="L237" s="235"/>
      <c r="M237" s="235"/>
      <c r="N237" s="234"/>
      <c r="O237" s="234"/>
      <c r="P237" s="234"/>
      <c r="Q237" s="234"/>
      <c r="R237" s="235"/>
      <c r="S237" s="235"/>
      <c r="T237" s="235"/>
      <c r="U237" s="235"/>
      <c r="V237" s="235"/>
      <c r="W237" s="235"/>
      <c r="X237" s="235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122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69" t="s">
        <v>302</v>
      </c>
      <c r="D238" s="237"/>
      <c r="E238" s="238"/>
      <c r="F238" s="235"/>
      <c r="G238" s="235"/>
      <c r="H238" s="235"/>
      <c r="I238" s="235"/>
      <c r="J238" s="235"/>
      <c r="K238" s="235"/>
      <c r="L238" s="235"/>
      <c r="M238" s="235"/>
      <c r="N238" s="234"/>
      <c r="O238" s="234"/>
      <c r="P238" s="234"/>
      <c r="Q238" s="234"/>
      <c r="R238" s="235"/>
      <c r="S238" s="235"/>
      <c r="T238" s="235"/>
      <c r="U238" s="235"/>
      <c r="V238" s="235"/>
      <c r="W238" s="235"/>
      <c r="X238" s="235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122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ht="21.75" outlineLevel="1" x14ac:dyDescent="0.2">
      <c r="A239" s="231"/>
      <c r="B239" s="232"/>
      <c r="C239" s="269" t="s">
        <v>303</v>
      </c>
      <c r="D239" s="237"/>
      <c r="E239" s="238"/>
      <c r="F239" s="235"/>
      <c r="G239" s="235"/>
      <c r="H239" s="235"/>
      <c r="I239" s="235"/>
      <c r="J239" s="235"/>
      <c r="K239" s="235"/>
      <c r="L239" s="235"/>
      <c r="M239" s="235"/>
      <c r="N239" s="234"/>
      <c r="O239" s="234"/>
      <c r="P239" s="234"/>
      <c r="Q239" s="234"/>
      <c r="R239" s="235"/>
      <c r="S239" s="235"/>
      <c r="T239" s="235"/>
      <c r="U239" s="235"/>
      <c r="V239" s="235"/>
      <c r="W239" s="235"/>
      <c r="X239" s="235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122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31"/>
      <c r="B240" s="232"/>
      <c r="C240" s="270" t="s">
        <v>153</v>
      </c>
      <c r="D240" s="239"/>
      <c r="E240" s="240"/>
      <c r="F240" s="235"/>
      <c r="G240" s="235"/>
      <c r="H240" s="235"/>
      <c r="I240" s="235"/>
      <c r="J240" s="235"/>
      <c r="K240" s="235"/>
      <c r="L240" s="235"/>
      <c r="M240" s="235"/>
      <c r="N240" s="234"/>
      <c r="O240" s="234"/>
      <c r="P240" s="234"/>
      <c r="Q240" s="234"/>
      <c r="R240" s="235"/>
      <c r="S240" s="235"/>
      <c r="T240" s="235"/>
      <c r="U240" s="235"/>
      <c r="V240" s="235"/>
      <c r="W240" s="235"/>
      <c r="X240" s="235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122</v>
      </c>
      <c r="AH240" s="214">
        <v>1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9" t="s">
        <v>304</v>
      </c>
      <c r="D241" s="237"/>
      <c r="E241" s="238"/>
      <c r="F241" s="235"/>
      <c r="G241" s="235"/>
      <c r="H241" s="235"/>
      <c r="I241" s="235"/>
      <c r="J241" s="235"/>
      <c r="K241" s="235"/>
      <c r="L241" s="235"/>
      <c r="M241" s="235"/>
      <c r="N241" s="234"/>
      <c r="O241" s="234"/>
      <c r="P241" s="234"/>
      <c r="Q241" s="234"/>
      <c r="R241" s="235"/>
      <c r="S241" s="235"/>
      <c r="T241" s="235"/>
      <c r="U241" s="235"/>
      <c r="V241" s="235"/>
      <c r="W241" s="235"/>
      <c r="X241" s="235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122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ht="21.75" outlineLevel="1" x14ac:dyDescent="0.2">
      <c r="A242" s="231"/>
      <c r="B242" s="232"/>
      <c r="C242" s="269" t="s">
        <v>305</v>
      </c>
      <c r="D242" s="237"/>
      <c r="E242" s="238"/>
      <c r="F242" s="235"/>
      <c r="G242" s="235"/>
      <c r="H242" s="235"/>
      <c r="I242" s="235"/>
      <c r="J242" s="235"/>
      <c r="K242" s="235"/>
      <c r="L242" s="235"/>
      <c r="M242" s="235"/>
      <c r="N242" s="234"/>
      <c r="O242" s="234"/>
      <c r="P242" s="234"/>
      <c r="Q242" s="234"/>
      <c r="R242" s="235"/>
      <c r="S242" s="235"/>
      <c r="T242" s="235"/>
      <c r="U242" s="235"/>
      <c r="V242" s="235"/>
      <c r="W242" s="235"/>
      <c r="X242" s="235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122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21.75" outlineLevel="1" x14ac:dyDescent="0.2">
      <c r="A243" s="231"/>
      <c r="B243" s="232"/>
      <c r="C243" s="269" t="s">
        <v>306</v>
      </c>
      <c r="D243" s="237"/>
      <c r="E243" s="238"/>
      <c r="F243" s="235"/>
      <c r="G243" s="235"/>
      <c r="H243" s="235"/>
      <c r="I243" s="235"/>
      <c r="J243" s="235"/>
      <c r="K243" s="235"/>
      <c r="L243" s="235"/>
      <c r="M243" s="235"/>
      <c r="N243" s="234"/>
      <c r="O243" s="234"/>
      <c r="P243" s="234"/>
      <c r="Q243" s="234"/>
      <c r="R243" s="235"/>
      <c r="S243" s="235"/>
      <c r="T243" s="235"/>
      <c r="U243" s="235"/>
      <c r="V243" s="235"/>
      <c r="W243" s="235"/>
      <c r="X243" s="235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122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ht="21.75" outlineLevel="1" x14ac:dyDescent="0.2">
      <c r="A244" s="231"/>
      <c r="B244" s="232"/>
      <c r="C244" s="269" t="s">
        <v>307</v>
      </c>
      <c r="D244" s="237"/>
      <c r="E244" s="238"/>
      <c r="F244" s="235"/>
      <c r="G244" s="235"/>
      <c r="H244" s="235"/>
      <c r="I244" s="235"/>
      <c r="J244" s="235"/>
      <c r="K244" s="235"/>
      <c r="L244" s="235"/>
      <c r="M244" s="235"/>
      <c r="N244" s="234"/>
      <c r="O244" s="234"/>
      <c r="P244" s="234"/>
      <c r="Q244" s="234"/>
      <c r="R244" s="235"/>
      <c r="S244" s="235"/>
      <c r="T244" s="235"/>
      <c r="U244" s="235"/>
      <c r="V244" s="235"/>
      <c r="W244" s="235"/>
      <c r="X244" s="235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122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ht="21.75" outlineLevel="1" x14ac:dyDescent="0.2">
      <c r="A245" s="231"/>
      <c r="B245" s="232"/>
      <c r="C245" s="269" t="s">
        <v>308</v>
      </c>
      <c r="D245" s="237"/>
      <c r="E245" s="238"/>
      <c r="F245" s="235"/>
      <c r="G245" s="235"/>
      <c r="H245" s="235"/>
      <c r="I245" s="235"/>
      <c r="J245" s="235"/>
      <c r="K245" s="235"/>
      <c r="L245" s="235"/>
      <c r="M245" s="235"/>
      <c r="N245" s="234"/>
      <c r="O245" s="234"/>
      <c r="P245" s="234"/>
      <c r="Q245" s="234"/>
      <c r="R245" s="235"/>
      <c r="S245" s="235"/>
      <c r="T245" s="235"/>
      <c r="U245" s="235"/>
      <c r="V245" s="235"/>
      <c r="W245" s="235"/>
      <c r="X245" s="235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122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70" t="s">
        <v>153</v>
      </c>
      <c r="D246" s="239"/>
      <c r="E246" s="240"/>
      <c r="F246" s="235"/>
      <c r="G246" s="235"/>
      <c r="H246" s="235"/>
      <c r="I246" s="235"/>
      <c r="J246" s="235"/>
      <c r="K246" s="235"/>
      <c r="L246" s="235"/>
      <c r="M246" s="235"/>
      <c r="N246" s="234"/>
      <c r="O246" s="234"/>
      <c r="P246" s="234"/>
      <c r="Q246" s="234"/>
      <c r="R246" s="235"/>
      <c r="S246" s="235"/>
      <c r="T246" s="235"/>
      <c r="U246" s="235"/>
      <c r="V246" s="235"/>
      <c r="W246" s="235"/>
      <c r="X246" s="235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122</v>
      </c>
      <c r="AH246" s="214">
        <v>1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9" t="s">
        <v>309</v>
      </c>
      <c r="D247" s="237"/>
      <c r="E247" s="238"/>
      <c r="F247" s="235"/>
      <c r="G247" s="235"/>
      <c r="H247" s="235"/>
      <c r="I247" s="235"/>
      <c r="J247" s="235"/>
      <c r="K247" s="235"/>
      <c r="L247" s="235"/>
      <c r="M247" s="235"/>
      <c r="N247" s="234"/>
      <c r="O247" s="234"/>
      <c r="P247" s="234"/>
      <c r="Q247" s="234"/>
      <c r="R247" s="235"/>
      <c r="S247" s="235"/>
      <c r="T247" s="235"/>
      <c r="U247" s="235"/>
      <c r="V247" s="235"/>
      <c r="W247" s="235"/>
      <c r="X247" s="235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122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ht="21.75" outlineLevel="1" x14ac:dyDescent="0.2">
      <c r="A248" s="231"/>
      <c r="B248" s="232"/>
      <c r="C248" s="269" t="s">
        <v>310</v>
      </c>
      <c r="D248" s="237"/>
      <c r="E248" s="238">
        <v>17.54</v>
      </c>
      <c r="F248" s="235"/>
      <c r="G248" s="235"/>
      <c r="H248" s="235"/>
      <c r="I248" s="235"/>
      <c r="J248" s="235"/>
      <c r="K248" s="235"/>
      <c r="L248" s="235"/>
      <c r="M248" s="235"/>
      <c r="N248" s="234"/>
      <c r="O248" s="234"/>
      <c r="P248" s="234"/>
      <c r="Q248" s="234"/>
      <c r="R248" s="235"/>
      <c r="S248" s="235"/>
      <c r="T248" s="235"/>
      <c r="U248" s="235"/>
      <c r="V248" s="235"/>
      <c r="W248" s="235"/>
      <c r="X248" s="235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122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ht="21.75" outlineLevel="1" x14ac:dyDescent="0.2">
      <c r="A249" s="231"/>
      <c r="B249" s="232"/>
      <c r="C249" s="269" t="s">
        <v>311</v>
      </c>
      <c r="D249" s="237"/>
      <c r="E249" s="238">
        <v>0.41</v>
      </c>
      <c r="F249" s="235"/>
      <c r="G249" s="235"/>
      <c r="H249" s="235"/>
      <c r="I249" s="235"/>
      <c r="J249" s="235"/>
      <c r="K249" s="235"/>
      <c r="L249" s="235"/>
      <c r="M249" s="235"/>
      <c r="N249" s="234"/>
      <c r="O249" s="234"/>
      <c r="P249" s="234"/>
      <c r="Q249" s="234"/>
      <c r="R249" s="235"/>
      <c r="S249" s="235"/>
      <c r="T249" s="235"/>
      <c r="U249" s="235"/>
      <c r="V249" s="235"/>
      <c r="W249" s="235"/>
      <c r="X249" s="235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122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70" t="s">
        <v>153</v>
      </c>
      <c r="D250" s="239"/>
      <c r="E250" s="240"/>
      <c r="F250" s="235"/>
      <c r="G250" s="235"/>
      <c r="H250" s="235"/>
      <c r="I250" s="235"/>
      <c r="J250" s="235"/>
      <c r="K250" s="235"/>
      <c r="L250" s="235"/>
      <c r="M250" s="235"/>
      <c r="N250" s="234"/>
      <c r="O250" s="234"/>
      <c r="P250" s="234"/>
      <c r="Q250" s="234"/>
      <c r="R250" s="235"/>
      <c r="S250" s="235"/>
      <c r="T250" s="235"/>
      <c r="U250" s="235"/>
      <c r="V250" s="235"/>
      <c r="W250" s="235"/>
      <c r="X250" s="235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122</v>
      </c>
      <c r="AH250" s="214">
        <v>1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1"/>
      <c r="B251" s="232"/>
      <c r="C251" s="269" t="s">
        <v>156</v>
      </c>
      <c r="D251" s="237"/>
      <c r="E251" s="238"/>
      <c r="F251" s="235"/>
      <c r="G251" s="235"/>
      <c r="H251" s="235"/>
      <c r="I251" s="235"/>
      <c r="J251" s="235"/>
      <c r="K251" s="235"/>
      <c r="L251" s="235"/>
      <c r="M251" s="235"/>
      <c r="N251" s="234"/>
      <c r="O251" s="234"/>
      <c r="P251" s="234"/>
      <c r="Q251" s="234"/>
      <c r="R251" s="235"/>
      <c r="S251" s="235"/>
      <c r="T251" s="235"/>
      <c r="U251" s="235"/>
      <c r="V251" s="235"/>
      <c r="W251" s="235"/>
      <c r="X251" s="235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122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ht="21.75" outlineLevel="1" x14ac:dyDescent="0.2">
      <c r="A252" s="231"/>
      <c r="B252" s="232"/>
      <c r="C252" s="269" t="s">
        <v>312</v>
      </c>
      <c r="D252" s="237"/>
      <c r="E252" s="238">
        <v>0.2</v>
      </c>
      <c r="F252" s="235"/>
      <c r="G252" s="235"/>
      <c r="H252" s="235"/>
      <c r="I252" s="235"/>
      <c r="J252" s="235"/>
      <c r="K252" s="235"/>
      <c r="L252" s="235"/>
      <c r="M252" s="235"/>
      <c r="N252" s="234"/>
      <c r="O252" s="234"/>
      <c r="P252" s="234"/>
      <c r="Q252" s="234"/>
      <c r="R252" s="235"/>
      <c r="S252" s="235"/>
      <c r="T252" s="235"/>
      <c r="U252" s="235"/>
      <c r="V252" s="235"/>
      <c r="W252" s="235"/>
      <c r="X252" s="235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122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9" t="s">
        <v>313</v>
      </c>
      <c r="D253" s="237"/>
      <c r="E253" s="238">
        <v>0.11</v>
      </c>
      <c r="F253" s="235"/>
      <c r="G253" s="235"/>
      <c r="H253" s="235"/>
      <c r="I253" s="235"/>
      <c r="J253" s="235"/>
      <c r="K253" s="235"/>
      <c r="L253" s="235"/>
      <c r="M253" s="235"/>
      <c r="N253" s="234"/>
      <c r="O253" s="234"/>
      <c r="P253" s="234"/>
      <c r="Q253" s="234"/>
      <c r="R253" s="235"/>
      <c r="S253" s="235"/>
      <c r="T253" s="235"/>
      <c r="U253" s="235"/>
      <c r="V253" s="235"/>
      <c r="W253" s="235"/>
      <c r="X253" s="235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122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ht="21.75" outlineLevel="1" x14ac:dyDescent="0.2">
      <c r="A254" s="231"/>
      <c r="B254" s="232"/>
      <c r="C254" s="269" t="s">
        <v>314</v>
      </c>
      <c r="D254" s="237"/>
      <c r="E254" s="238">
        <v>3.24</v>
      </c>
      <c r="F254" s="235"/>
      <c r="G254" s="235"/>
      <c r="H254" s="235"/>
      <c r="I254" s="235"/>
      <c r="J254" s="235"/>
      <c r="K254" s="235"/>
      <c r="L254" s="235"/>
      <c r="M254" s="235"/>
      <c r="N254" s="234"/>
      <c r="O254" s="234"/>
      <c r="P254" s="234"/>
      <c r="Q254" s="234"/>
      <c r="R254" s="235"/>
      <c r="S254" s="235"/>
      <c r="T254" s="235"/>
      <c r="U254" s="235"/>
      <c r="V254" s="235"/>
      <c r="W254" s="235"/>
      <c r="X254" s="235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122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ht="21.75" outlineLevel="1" x14ac:dyDescent="0.2">
      <c r="A255" s="231"/>
      <c r="B255" s="232"/>
      <c r="C255" s="269" t="s">
        <v>315</v>
      </c>
      <c r="D255" s="237"/>
      <c r="E255" s="238">
        <v>0.08</v>
      </c>
      <c r="F255" s="235"/>
      <c r="G255" s="235"/>
      <c r="H255" s="235"/>
      <c r="I255" s="235"/>
      <c r="J255" s="235"/>
      <c r="K255" s="235"/>
      <c r="L255" s="235"/>
      <c r="M255" s="235"/>
      <c r="N255" s="234"/>
      <c r="O255" s="234"/>
      <c r="P255" s="234"/>
      <c r="Q255" s="234"/>
      <c r="R255" s="235"/>
      <c r="S255" s="235"/>
      <c r="T255" s="235"/>
      <c r="U255" s="235"/>
      <c r="V255" s="235"/>
      <c r="W255" s="235"/>
      <c r="X255" s="235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122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70" t="s">
        <v>153</v>
      </c>
      <c r="D256" s="239"/>
      <c r="E256" s="240"/>
      <c r="F256" s="235"/>
      <c r="G256" s="235"/>
      <c r="H256" s="235"/>
      <c r="I256" s="235"/>
      <c r="J256" s="235"/>
      <c r="K256" s="235"/>
      <c r="L256" s="235"/>
      <c r="M256" s="235"/>
      <c r="N256" s="234"/>
      <c r="O256" s="234"/>
      <c r="P256" s="234"/>
      <c r="Q256" s="234"/>
      <c r="R256" s="235"/>
      <c r="S256" s="235"/>
      <c r="T256" s="235"/>
      <c r="U256" s="235"/>
      <c r="V256" s="235"/>
      <c r="W256" s="235"/>
      <c r="X256" s="235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122</v>
      </c>
      <c r="AH256" s="214">
        <v>1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54">
        <v>28</v>
      </c>
      <c r="B257" s="255" t="s">
        <v>316</v>
      </c>
      <c r="C257" s="268" t="s">
        <v>317</v>
      </c>
      <c r="D257" s="256" t="s">
        <v>318</v>
      </c>
      <c r="E257" s="257">
        <v>400</v>
      </c>
      <c r="F257" s="258"/>
      <c r="G257" s="259">
        <f>ROUND(E257*F257,2)</f>
        <v>0</v>
      </c>
      <c r="H257" s="236"/>
      <c r="I257" s="235">
        <f>ROUND(E257*H257,2)</f>
        <v>0</v>
      </c>
      <c r="J257" s="236"/>
      <c r="K257" s="235">
        <f>ROUND(E257*J257,2)</f>
        <v>0</v>
      </c>
      <c r="L257" s="235">
        <v>21</v>
      </c>
      <c r="M257" s="235">
        <f>G257*(1+L257/100)</f>
        <v>0</v>
      </c>
      <c r="N257" s="234">
        <v>0</v>
      </c>
      <c r="O257" s="234">
        <f>ROUND(E257*N257,2)</f>
        <v>0</v>
      </c>
      <c r="P257" s="234">
        <v>0</v>
      </c>
      <c r="Q257" s="234">
        <f>ROUND(E257*P257,2)</f>
        <v>0</v>
      </c>
      <c r="R257" s="235"/>
      <c r="S257" s="235" t="s">
        <v>118</v>
      </c>
      <c r="T257" s="235" t="s">
        <v>118</v>
      </c>
      <c r="U257" s="235">
        <v>0</v>
      </c>
      <c r="V257" s="235">
        <f>ROUND(E257*U257,2)</f>
        <v>0</v>
      </c>
      <c r="W257" s="235"/>
      <c r="X257" s="235" t="s">
        <v>119</v>
      </c>
      <c r="Y257" s="214"/>
      <c r="Z257" s="214"/>
      <c r="AA257" s="214"/>
      <c r="AB257" s="214"/>
      <c r="AC257" s="214"/>
      <c r="AD257" s="214"/>
      <c r="AE257" s="214"/>
      <c r="AF257" s="214"/>
      <c r="AG257" s="214" t="s">
        <v>120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1"/>
      <c r="B258" s="232"/>
      <c r="C258" s="269" t="s">
        <v>319</v>
      </c>
      <c r="D258" s="237"/>
      <c r="E258" s="238">
        <v>400</v>
      </c>
      <c r="F258" s="235"/>
      <c r="G258" s="235"/>
      <c r="H258" s="235"/>
      <c r="I258" s="235"/>
      <c r="J258" s="235"/>
      <c r="K258" s="235"/>
      <c r="L258" s="235"/>
      <c r="M258" s="235"/>
      <c r="N258" s="234"/>
      <c r="O258" s="234"/>
      <c r="P258" s="234"/>
      <c r="Q258" s="234"/>
      <c r="R258" s="235"/>
      <c r="S258" s="235"/>
      <c r="T258" s="235"/>
      <c r="U258" s="235"/>
      <c r="V258" s="235"/>
      <c r="W258" s="235"/>
      <c r="X258" s="235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122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ht="21.75" outlineLevel="1" x14ac:dyDescent="0.2">
      <c r="A259" s="254">
        <v>29</v>
      </c>
      <c r="B259" s="255" t="s">
        <v>320</v>
      </c>
      <c r="C259" s="268" t="s">
        <v>321</v>
      </c>
      <c r="D259" s="256" t="s">
        <v>117</v>
      </c>
      <c r="E259" s="257">
        <v>38.415059999999997</v>
      </c>
      <c r="F259" s="258"/>
      <c r="G259" s="259">
        <f>ROUND(E259*F259,2)</f>
        <v>0</v>
      </c>
      <c r="H259" s="236"/>
      <c r="I259" s="235">
        <f>ROUND(E259*H259,2)</f>
        <v>0</v>
      </c>
      <c r="J259" s="236"/>
      <c r="K259" s="235">
        <f>ROUND(E259*J259,2)</f>
        <v>0</v>
      </c>
      <c r="L259" s="235">
        <v>21</v>
      </c>
      <c r="M259" s="235">
        <f>G259*(1+L259/100)</f>
        <v>0</v>
      </c>
      <c r="N259" s="234">
        <v>1.2800000000000001E-3</v>
      </c>
      <c r="O259" s="234">
        <f>ROUND(E259*N259,2)</f>
        <v>0.05</v>
      </c>
      <c r="P259" s="234">
        <v>1.95</v>
      </c>
      <c r="Q259" s="234">
        <f>ROUND(E259*P259,2)</f>
        <v>74.91</v>
      </c>
      <c r="R259" s="235"/>
      <c r="S259" s="235" t="s">
        <v>171</v>
      </c>
      <c r="T259" s="235" t="s">
        <v>172</v>
      </c>
      <c r="U259" s="235">
        <v>0</v>
      </c>
      <c r="V259" s="235">
        <f>ROUND(E259*U259,2)</f>
        <v>0</v>
      </c>
      <c r="W259" s="235"/>
      <c r="X259" s="235" t="s">
        <v>119</v>
      </c>
      <c r="Y259" s="214"/>
      <c r="Z259" s="214"/>
      <c r="AA259" s="214"/>
      <c r="AB259" s="214"/>
      <c r="AC259" s="214"/>
      <c r="AD259" s="214"/>
      <c r="AE259" s="214"/>
      <c r="AF259" s="214"/>
      <c r="AG259" s="214" t="s">
        <v>120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ht="21.75" outlineLevel="1" x14ac:dyDescent="0.2">
      <c r="A260" s="231"/>
      <c r="B260" s="232"/>
      <c r="C260" s="269" t="s">
        <v>121</v>
      </c>
      <c r="D260" s="237"/>
      <c r="E260" s="238"/>
      <c r="F260" s="235"/>
      <c r="G260" s="235"/>
      <c r="H260" s="235"/>
      <c r="I260" s="235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122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31"/>
      <c r="B261" s="232"/>
      <c r="C261" s="269" t="s">
        <v>123</v>
      </c>
      <c r="D261" s="237"/>
      <c r="E261" s="238"/>
      <c r="F261" s="235"/>
      <c r="G261" s="235"/>
      <c r="H261" s="235"/>
      <c r="I261" s="235"/>
      <c r="J261" s="235"/>
      <c r="K261" s="235"/>
      <c r="L261" s="235"/>
      <c r="M261" s="235"/>
      <c r="N261" s="234"/>
      <c r="O261" s="234"/>
      <c r="P261" s="234"/>
      <c r="Q261" s="234"/>
      <c r="R261" s="235"/>
      <c r="S261" s="235"/>
      <c r="T261" s="235"/>
      <c r="U261" s="235"/>
      <c r="V261" s="235"/>
      <c r="W261" s="235"/>
      <c r="X261" s="235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122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/>
      <c r="B262" s="232"/>
      <c r="C262" s="269" t="s">
        <v>124</v>
      </c>
      <c r="D262" s="237"/>
      <c r="E262" s="238"/>
      <c r="F262" s="235"/>
      <c r="G262" s="235"/>
      <c r="H262" s="235"/>
      <c r="I262" s="235"/>
      <c r="J262" s="235"/>
      <c r="K262" s="235"/>
      <c r="L262" s="235"/>
      <c r="M262" s="235"/>
      <c r="N262" s="234"/>
      <c r="O262" s="234"/>
      <c r="P262" s="234"/>
      <c r="Q262" s="234"/>
      <c r="R262" s="235"/>
      <c r="S262" s="235"/>
      <c r="T262" s="235"/>
      <c r="U262" s="235"/>
      <c r="V262" s="235"/>
      <c r="W262" s="235"/>
      <c r="X262" s="235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122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9" t="s">
        <v>304</v>
      </c>
      <c r="D263" s="237"/>
      <c r="E263" s="238"/>
      <c r="F263" s="235"/>
      <c r="G263" s="235"/>
      <c r="H263" s="235"/>
      <c r="I263" s="235"/>
      <c r="J263" s="235"/>
      <c r="K263" s="235"/>
      <c r="L263" s="235"/>
      <c r="M263" s="235"/>
      <c r="N263" s="234"/>
      <c r="O263" s="234"/>
      <c r="P263" s="234"/>
      <c r="Q263" s="234"/>
      <c r="R263" s="235"/>
      <c r="S263" s="235"/>
      <c r="T263" s="235"/>
      <c r="U263" s="235"/>
      <c r="V263" s="235"/>
      <c r="W263" s="235"/>
      <c r="X263" s="235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122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1.75" outlineLevel="1" x14ac:dyDescent="0.2">
      <c r="A264" s="231"/>
      <c r="B264" s="232"/>
      <c r="C264" s="269" t="s">
        <v>322</v>
      </c>
      <c r="D264" s="237"/>
      <c r="E264" s="238">
        <v>0.98</v>
      </c>
      <c r="F264" s="235"/>
      <c r="G264" s="235"/>
      <c r="H264" s="235"/>
      <c r="I264" s="235"/>
      <c r="J264" s="235"/>
      <c r="K264" s="235"/>
      <c r="L264" s="235"/>
      <c r="M264" s="235"/>
      <c r="N264" s="234"/>
      <c r="O264" s="234"/>
      <c r="P264" s="234"/>
      <c r="Q264" s="234"/>
      <c r="R264" s="235"/>
      <c r="S264" s="235"/>
      <c r="T264" s="235"/>
      <c r="U264" s="235"/>
      <c r="V264" s="235"/>
      <c r="W264" s="235"/>
      <c r="X264" s="235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122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ht="21.75" outlineLevel="1" x14ac:dyDescent="0.2">
      <c r="A265" s="231"/>
      <c r="B265" s="232"/>
      <c r="C265" s="269" t="s">
        <v>323</v>
      </c>
      <c r="D265" s="237"/>
      <c r="E265" s="238">
        <v>4.05</v>
      </c>
      <c r="F265" s="235"/>
      <c r="G265" s="235"/>
      <c r="H265" s="235"/>
      <c r="I265" s="235"/>
      <c r="J265" s="235"/>
      <c r="K265" s="235"/>
      <c r="L265" s="235"/>
      <c r="M265" s="235"/>
      <c r="N265" s="234"/>
      <c r="O265" s="234"/>
      <c r="P265" s="234"/>
      <c r="Q265" s="234"/>
      <c r="R265" s="235"/>
      <c r="S265" s="235"/>
      <c r="T265" s="235"/>
      <c r="U265" s="235"/>
      <c r="V265" s="235"/>
      <c r="W265" s="235"/>
      <c r="X265" s="235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122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ht="21.75" outlineLevel="1" x14ac:dyDescent="0.2">
      <c r="A266" s="231"/>
      <c r="B266" s="232"/>
      <c r="C266" s="269" t="s">
        <v>324</v>
      </c>
      <c r="D266" s="237"/>
      <c r="E266" s="238">
        <v>2.36</v>
      </c>
      <c r="F266" s="235"/>
      <c r="G266" s="235"/>
      <c r="H266" s="235"/>
      <c r="I266" s="235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122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ht="21.75" outlineLevel="1" x14ac:dyDescent="0.2">
      <c r="A267" s="231"/>
      <c r="B267" s="232"/>
      <c r="C267" s="269" t="s">
        <v>325</v>
      </c>
      <c r="D267" s="237"/>
      <c r="E267" s="238">
        <v>4.05</v>
      </c>
      <c r="F267" s="235"/>
      <c r="G267" s="235"/>
      <c r="H267" s="235"/>
      <c r="I267" s="235"/>
      <c r="J267" s="235"/>
      <c r="K267" s="235"/>
      <c r="L267" s="235"/>
      <c r="M267" s="235"/>
      <c r="N267" s="234"/>
      <c r="O267" s="234"/>
      <c r="P267" s="234"/>
      <c r="Q267" s="234"/>
      <c r="R267" s="235"/>
      <c r="S267" s="235"/>
      <c r="T267" s="235"/>
      <c r="U267" s="235"/>
      <c r="V267" s="235"/>
      <c r="W267" s="235"/>
      <c r="X267" s="235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122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70" t="s">
        <v>153</v>
      </c>
      <c r="D268" s="239"/>
      <c r="E268" s="240"/>
      <c r="F268" s="235"/>
      <c r="G268" s="235"/>
      <c r="H268" s="235"/>
      <c r="I268" s="235"/>
      <c r="J268" s="235"/>
      <c r="K268" s="235"/>
      <c r="L268" s="235"/>
      <c r="M268" s="235"/>
      <c r="N268" s="234"/>
      <c r="O268" s="234"/>
      <c r="P268" s="234"/>
      <c r="Q268" s="234"/>
      <c r="R268" s="235"/>
      <c r="S268" s="235"/>
      <c r="T268" s="235"/>
      <c r="U268" s="235"/>
      <c r="V268" s="235"/>
      <c r="W268" s="235"/>
      <c r="X268" s="235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122</v>
      </c>
      <c r="AH268" s="214">
        <v>1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69" t="s">
        <v>309</v>
      </c>
      <c r="D269" s="237"/>
      <c r="E269" s="238"/>
      <c r="F269" s="235"/>
      <c r="G269" s="235"/>
      <c r="H269" s="235"/>
      <c r="I269" s="235"/>
      <c r="J269" s="235"/>
      <c r="K269" s="235"/>
      <c r="L269" s="235"/>
      <c r="M269" s="235"/>
      <c r="N269" s="234"/>
      <c r="O269" s="234"/>
      <c r="P269" s="234"/>
      <c r="Q269" s="234"/>
      <c r="R269" s="235"/>
      <c r="S269" s="235"/>
      <c r="T269" s="235"/>
      <c r="U269" s="235"/>
      <c r="V269" s="235"/>
      <c r="W269" s="235"/>
      <c r="X269" s="235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122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ht="21.75" outlineLevel="1" x14ac:dyDescent="0.2">
      <c r="A270" s="231"/>
      <c r="B270" s="232"/>
      <c r="C270" s="269" t="s">
        <v>326</v>
      </c>
      <c r="D270" s="237"/>
      <c r="E270" s="238">
        <v>21.92</v>
      </c>
      <c r="F270" s="235"/>
      <c r="G270" s="235"/>
      <c r="H270" s="235"/>
      <c r="I270" s="235"/>
      <c r="J270" s="235"/>
      <c r="K270" s="235"/>
      <c r="L270" s="235"/>
      <c r="M270" s="235"/>
      <c r="N270" s="234"/>
      <c r="O270" s="234"/>
      <c r="P270" s="234"/>
      <c r="Q270" s="234"/>
      <c r="R270" s="235"/>
      <c r="S270" s="235"/>
      <c r="T270" s="235"/>
      <c r="U270" s="235"/>
      <c r="V270" s="235"/>
      <c r="W270" s="235"/>
      <c r="X270" s="235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122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1.75" outlineLevel="1" x14ac:dyDescent="0.2">
      <c r="A271" s="231"/>
      <c r="B271" s="232"/>
      <c r="C271" s="269" t="s">
        <v>327</v>
      </c>
      <c r="D271" s="237"/>
      <c r="E271" s="238">
        <v>0.51</v>
      </c>
      <c r="F271" s="235"/>
      <c r="G271" s="235"/>
      <c r="H271" s="235"/>
      <c r="I271" s="235"/>
      <c r="J271" s="235"/>
      <c r="K271" s="235"/>
      <c r="L271" s="235"/>
      <c r="M271" s="235"/>
      <c r="N271" s="234"/>
      <c r="O271" s="234"/>
      <c r="P271" s="234"/>
      <c r="Q271" s="234"/>
      <c r="R271" s="235"/>
      <c r="S271" s="235"/>
      <c r="T271" s="235"/>
      <c r="U271" s="235"/>
      <c r="V271" s="235"/>
      <c r="W271" s="235"/>
      <c r="X271" s="235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122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70" t="s">
        <v>153</v>
      </c>
      <c r="D272" s="239"/>
      <c r="E272" s="240"/>
      <c r="F272" s="235"/>
      <c r="G272" s="235"/>
      <c r="H272" s="235"/>
      <c r="I272" s="235"/>
      <c r="J272" s="235"/>
      <c r="K272" s="235"/>
      <c r="L272" s="235"/>
      <c r="M272" s="235"/>
      <c r="N272" s="234"/>
      <c r="O272" s="234"/>
      <c r="P272" s="234"/>
      <c r="Q272" s="234"/>
      <c r="R272" s="235"/>
      <c r="S272" s="235"/>
      <c r="T272" s="235"/>
      <c r="U272" s="235"/>
      <c r="V272" s="235"/>
      <c r="W272" s="235"/>
      <c r="X272" s="235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122</v>
      </c>
      <c r="AH272" s="214">
        <v>1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31"/>
      <c r="B273" s="232"/>
      <c r="C273" s="269" t="s">
        <v>156</v>
      </c>
      <c r="D273" s="237"/>
      <c r="E273" s="238"/>
      <c r="F273" s="235"/>
      <c r="G273" s="235"/>
      <c r="H273" s="235"/>
      <c r="I273" s="235"/>
      <c r="J273" s="235"/>
      <c r="K273" s="235"/>
      <c r="L273" s="235"/>
      <c r="M273" s="235"/>
      <c r="N273" s="234"/>
      <c r="O273" s="234"/>
      <c r="P273" s="234"/>
      <c r="Q273" s="234"/>
      <c r="R273" s="235"/>
      <c r="S273" s="235"/>
      <c r="T273" s="235"/>
      <c r="U273" s="235"/>
      <c r="V273" s="235"/>
      <c r="W273" s="235"/>
      <c r="X273" s="235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122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9" t="s">
        <v>328</v>
      </c>
      <c r="D274" s="237"/>
      <c r="E274" s="238">
        <v>0.25</v>
      </c>
      <c r="F274" s="235"/>
      <c r="G274" s="235"/>
      <c r="H274" s="235"/>
      <c r="I274" s="235"/>
      <c r="J274" s="235"/>
      <c r="K274" s="235"/>
      <c r="L274" s="235"/>
      <c r="M274" s="235"/>
      <c r="N274" s="234"/>
      <c r="O274" s="234"/>
      <c r="P274" s="234"/>
      <c r="Q274" s="234"/>
      <c r="R274" s="235"/>
      <c r="S274" s="235"/>
      <c r="T274" s="235"/>
      <c r="U274" s="235"/>
      <c r="V274" s="235"/>
      <c r="W274" s="235"/>
      <c r="X274" s="235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122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69" t="s">
        <v>329</v>
      </c>
      <c r="D275" s="237"/>
      <c r="E275" s="238">
        <v>0.14000000000000001</v>
      </c>
      <c r="F275" s="235"/>
      <c r="G275" s="235"/>
      <c r="H275" s="235"/>
      <c r="I275" s="235"/>
      <c r="J275" s="235"/>
      <c r="K275" s="235"/>
      <c r="L275" s="235"/>
      <c r="M275" s="235"/>
      <c r="N275" s="234"/>
      <c r="O275" s="234"/>
      <c r="P275" s="234"/>
      <c r="Q275" s="234"/>
      <c r="R275" s="235"/>
      <c r="S275" s="235"/>
      <c r="T275" s="235"/>
      <c r="U275" s="235"/>
      <c r="V275" s="235"/>
      <c r="W275" s="235"/>
      <c r="X275" s="235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122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ht="21.75" outlineLevel="1" x14ac:dyDescent="0.2">
      <c r="A276" s="231"/>
      <c r="B276" s="232"/>
      <c r="C276" s="269" t="s">
        <v>330</v>
      </c>
      <c r="D276" s="237"/>
      <c r="E276" s="238">
        <v>4.05</v>
      </c>
      <c r="F276" s="235"/>
      <c r="G276" s="235"/>
      <c r="H276" s="235"/>
      <c r="I276" s="235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122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ht="21.75" outlineLevel="1" x14ac:dyDescent="0.2">
      <c r="A277" s="231"/>
      <c r="B277" s="232"/>
      <c r="C277" s="269" t="s">
        <v>331</v>
      </c>
      <c r="D277" s="237"/>
      <c r="E277" s="238">
        <v>0.09</v>
      </c>
      <c r="F277" s="235"/>
      <c r="G277" s="235"/>
      <c r="H277" s="235"/>
      <c r="I277" s="235"/>
      <c r="J277" s="235"/>
      <c r="K277" s="235"/>
      <c r="L277" s="235"/>
      <c r="M277" s="235"/>
      <c r="N277" s="234"/>
      <c r="O277" s="234"/>
      <c r="P277" s="234"/>
      <c r="Q277" s="234"/>
      <c r="R277" s="235"/>
      <c r="S277" s="235"/>
      <c r="T277" s="235"/>
      <c r="U277" s="235"/>
      <c r="V277" s="235"/>
      <c r="W277" s="235"/>
      <c r="X277" s="235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122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31"/>
      <c r="B278" s="232"/>
      <c r="C278" s="270" t="s">
        <v>153</v>
      </c>
      <c r="D278" s="239"/>
      <c r="E278" s="240"/>
      <c r="F278" s="235"/>
      <c r="G278" s="235"/>
      <c r="H278" s="235"/>
      <c r="I278" s="235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122</v>
      </c>
      <c r="AH278" s="214">
        <v>1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1.75" outlineLevel="1" x14ac:dyDescent="0.2">
      <c r="A279" s="254">
        <v>30</v>
      </c>
      <c r="B279" s="255" t="s">
        <v>332</v>
      </c>
      <c r="C279" s="268" t="s">
        <v>333</v>
      </c>
      <c r="D279" s="256" t="s">
        <v>117</v>
      </c>
      <c r="E279" s="257">
        <v>10.52361</v>
      </c>
      <c r="F279" s="258"/>
      <c r="G279" s="259">
        <f>ROUND(E279*F279,2)</f>
        <v>0</v>
      </c>
      <c r="H279" s="236"/>
      <c r="I279" s="235">
        <f>ROUND(E279*H279,2)</f>
        <v>0</v>
      </c>
      <c r="J279" s="236"/>
      <c r="K279" s="235">
        <f>ROUND(E279*J279,2)</f>
        <v>0</v>
      </c>
      <c r="L279" s="235">
        <v>21</v>
      </c>
      <c r="M279" s="235">
        <f>G279*(1+L279/100)</f>
        <v>0</v>
      </c>
      <c r="N279" s="234">
        <v>1.2489999999999999E-2</v>
      </c>
      <c r="O279" s="234">
        <f>ROUND(E279*N279,2)</f>
        <v>0.13</v>
      </c>
      <c r="P279" s="234">
        <v>1.8</v>
      </c>
      <c r="Q279" s="234">
        <f>ROUND(E279*P279,2)</f>
        <v>18.940000000000001</v>
      </c>
      <c r="R279" s="235"/>
      <c r="S279" s="235" t="s">
        <v>171</v>
      </c>
      <c r="T279" s="235" t="s">
        <v>172</v>
      </c>
      <c r="U279" s="235">
        <v>0</v>
      </c>
      <c r="V279" s="235">
        <f>ROUND(E279*U279,2)</f>
        <v>0</v>
      </c>
      <c r="W279" s="235"/>
      <c r="X279" s="235" t="s">
        <v>119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120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ht="21.75" outlineLevel="1" x14ac:dyDescent="0.2">
      <c r="A280" s="231"/>
      <c r="B280" s="232"/>
      <c r="C280" s="269" t="s">
        <v>121</v>
      </c>
      <c r="D280" s="237"/>
      <c r="E280" s="238"/>
      <c r="F280" s="235"/>
      <c r="G280" s="235"/>
      <c r="H280" s="235"/>
      <c r="I280" s="235"/>
      <c r="J280" s="235"/>
      <c r="K280" s="235"/>
      <c r="L280" s="235"/>
      <c r="M280" s="235"/>
      <c r="N280" s="234"/>
      <c r="O280" s="234"/>
      <c r="P280" s="234"/>
      <c r="Q280" s="234"/>
      <c r="R280" s="235"/>
      <c r="S280" s="235"/>
      <c r="T280" s="235"/>
      <c r="U280" s="235"/>
      <c r="V280" s="235"/>
      <c r="W280" s="235"/>
      <c r="X280" s="235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122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9" t="s">
        <v>123</v>
      </c>
      <c r="D281" s="237"/>
      <c r="E281" s="238"/>
      <c r="F281" s="235"/>
      <c r="G281" s="235"/>
      <c r="H281" s="235"/>
      <c r="I281" s="235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122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31"/>
      <c r="B282" s="232"/>
      <c r="C282" s="269" t="s">
        <v>124</v>
      </c>
      <c r="D282" s="237"/>
      <c r="E282" s="238"/>
      <c r="F282" s="235"/>
      <c r="G282" s="235"/>
      <c r="H282" s="235"/>
      <c r="I282" s="235"/>
      <c r="J282" s="235"/>
      <c r="K282" s="235"/>
      <c r="L282" s="235"/>
      <c r="M282" s="235"/>
      <c r="N282" s="234"/>
      <c r="O282" s="234"/>
      <c r="P282" s="234"/>
      <c r="Q282" s="234"/>
      <c r="R282" s="235"/>
      <c r="S282" s="235"/>
      <c r="T282" s="235"/>
      <c r="U282" s="235"/>
      <c r="V282" s="235"/>
      <c r="W282" s="235"/>
      <c r="X282" s="235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122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ht="32.6" outlineLevel="1" x14ac:dyDescent="0.2">
      <c r="A283" s="231"/>
      <c r="B283" s="232"/>
      <c r="C283" s="269" t="s">
        <v>334</v>
      </c>
      <c r="D283" s="237"/>
      <c r="E283" s="238">
        <v>5.96</v>
      </c>
      <c r="F283" s="235"/>
      <c r="G283" s="235"/>
      <c r="H283" s="235"/>
      <c r="I283" s="235"/>
      <c r="J283" s="235"/>
      <c r="K283" s="235"/>
      <c r="L283" s="235"/>
      <c r="M283" s="235"/>
      <c r="N283" s="234"/>
      <c r="O283" s="234"/>
      <c r="P283" s="234"/>
      <c r="Q283" s="234"/>
      <c r="R283" s="235"/>
      <c r="S283" s="235"/>
      <c r="T283" s="235"/>
      <c r="U283" s="235"/>
      <c r="V283" s="235"/>
      <c r="W283" s="235"/>
      <c r="X283" s="235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122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9" t="s">
        <v>335</v>
      </c>
      <c r="D284" s="237"/>
      <c r="E284" s="238">
        <v>0.4</v>
      </c>
      <c r="F284" s="235"/>
      <c r="G284" s="235"/>
      <c r="H284" s="235"/>
      <c r="I284" s="235"/>
      <c r="J284" s="235"/>
      <c r="K284" s="235"/>
      <c r="L284" s="235"/>
      <c r="M284" s="235"/>
      <c r="N284" s="234"/>
      <c r="O284" s="234"/>
      <c r="P284" s="234"/>
      <c r="Q284" s="234"/>
      <c r="R284" s="235"/>
      <c r="S284" s="235"/>
      <c r="T284" s="235"/>
      <c r="U284" s="235"/>
      <c r="V284" s="235"/>
      <c r="W284" s="235"/>
      <c r="X284" s="235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122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1"/>
      <c r="B285" s="232"/>
      <c r="C285" s="269" t="s">
        <v>336</v>
      </c>
      <c r="D285" s="237"/>
      <c r="E285" s="238">
        <v>0.81</v>
      </c>
      <c r="F285" s="235"/>
      <c r="G285" s="235"/>
      <c r="H285" s="235"/>
      <c r="I285" s="235"/>
      <c r="J285" s="235"/>
      <c r="K285" s="235"/>
      <c r="L285" s="235"/>
      <c r="M285" s="235"/>
      <c r="N285" s="234"/>
      <c r="O285" s="234"/>
      <c r="P285" s="234"/>
      <c r="Q285" s="234"/>
      <c r="R285" s="235"/>
      <c r="S285" s="235"/>
      <c r="T285" s="235"/>
      <c r="U285" s="235"/>
      <c r="V285" s="235"/>
      <c r="W285" s="235"/>
      <c r="X285" s="235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122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ht="32.6" outlineLevel="1" x14ac:dyDescent="0.2">
      <c r="A286" s="231"/>
      <c r="B286" s="232"/>
      <c r="C286" s="269" t="s">
        <v>337</v>
      </c>
      <c r="D286" s="237"/>
      <c r="E286" s="238">
        <v>1.42</v>
      </c>
      <c r="F286" s="235"/>
      <c r="G286" s="235"/>
      <c r="H286" s="235"/>
      <c r="I286" s="235"/>
      <c r="J286" s="235"/>
      <c r="K286" s="235"/>
      <c r="L286" s="235"/>
      <c r="M286" s="235"/>
      <c r="N286" s="234"/>
      <c r="O286" s="234"/>
      <c r="P286" s="234"/>
      <c r="Q286" s="234"/>
      <c r="R286" s="235"/>
      <c r="S286" s="235"/>
      <c r="T286" s="235"/>
      <c r="U286" s="235"/>
      <c r="V286" s="235"/>
      <c r="W286" s="235"/>
      <c r="X286" s="235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122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9" t="s">
        <v>338</v>
      </c>
      <c r="D287" s="237"/>
      <c r="E287" s="238">
        <v>0.55000000000000004</v>
      </c>
      <c r="F287" s="235"/>
      <c r="G287" s="235"/>
      <c r="H287" s="235"/>
      <c r="I287" s="235"/>
      <c r="J287" s="235"/>
      <c r="K287" s="235"/>
      <c r="L287" s="235"/>
      <c r="M287" s="235"/>
      <c r="N287" s="234"/>
      <c r="O287" s="234"/>
      <c r="P287" s="234"/>
      <c r="Q287" s="234"/>
      <c r="R287" s="235"/>
      <c r="S287" s="235"/>
      <c r="T287" s="235"/>
      <c r="U287" s="235"/>
      <c r="V287" s="235"/>
      <c r="W287" s="235"/>
      <c r="X287" s="235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122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ht="21.75" outlineLevel="1" x14ac:dyDescent="0.2">
      <c r="A288" s="231"/>
      <c r="B288" s="232"/>
      <c r="C288" s="269" t="s">
        <v>339</v>
      </c>
      <c r="D288" s="237"/>
      <c r="E288" s="238">
        <v>1.39</v>
      </c>
      <c r="F288" s="235"/>
      <c r="G288" s="235"/>
      <c r="H288" s="235"/>
      <c r="I288" s="235"/>
      <c r="J288" s="235"/>
      <c r="K288" s="235"/>
      <c r="L288" s="235"/>
      <c r="M288" s="235"/>
      <c r="N288" s="234"/>
      <c r="O288" s="234"/>
      <c r="P288" s="234"/>
      <c r="Q288" s="234"/>
      <c r="R288" s="235"/>
      <c r="S288" s="235"/>
      <c r="T288" s="235"/>
      <c r="U288" s="235"/>
      <c r="V288" s="235"/>
      <c r="W288" s="235"/>
      <c r="X288" s="235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122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ht="21.75" outlineLevel="1" x14ac:dyDescent="0.2">
      <c r="A289" s="254">
        <v>31</v>
      </c>
      <c r="B289" s="255" t="s">
        <v>340</v>
      </c>
      <c r="C289" s="268" t="s">
        <v>341</v>
      </c>
      <c r="D289" s="256" t="s">
        <v>287</v>
      </c>
      <c r="E289" s="257">
        <v>24.96</v>
      </c>
      <c r="F289" s="258"/>
      <c r="G289" s="259">
        <f>ROUND(E289*F289,2)</f>
        <v>0</v>
      </c>
      <c r="H289" s="236"/>
      <c r="I289" s="235">
        <f>ROUND(E289*H289,2)</f>
        <v>0</v>
      </c>
      <c r="J289" s="236"/>
      <c r="K289" s="235">
        <f>ROUND(E289*J289,2)</f>
        <v>0</v>
      </c>
      <c r="L289" s="235">
        <v>21</v>
      </c>
      <c r="M289" s="235">
        <f>G289*(1+L289/100)</f>
        <v>0</v>
      </c>
      <c r="N289" s="234">
        <v>0</v>
      </c>
      <c r="O289" s="234">
        <f>ROUND(E289*N289,2)</f>
        <v>0</v>
      </c>
      <c r="P289" s="234">
        <v>4.6000000000000001E-4</v>
      </c>
      <c r="Q289" s="234">
        <f>ROUND(E289*P289,2)</f>
        <v>0.01</v>
      </c>
      <c r="R289" s="235"/>
      <c r="S289" s="235" t="s">
        <v>171</v>
      </c>
      <c r="T289" s="235" t="s">
        <v>172</v>
      </c>
      <c r="U289" s="235">
        <v>0</v>
      </c>
      <c r="V289" s="235">
        <f>ROUND(E289*U289,2)</f>
        <v>0</v>
      </c>
      <c r="W289" s="235"/>
      <c r="X289" s="235" t="s">
        <v>119</v>
      </c>
      <c r="Y289" s="214"/>
      <c r="Z289" s="214"/>
      <c r="AA289" s="214"/>
      <c r="AB289" s="214"/>
      <c r="AC289" s="214"/>
      <c r="AD289" s="214"/>
      <c r="AE289" s="214"/>
      <c r="AF289" s="214"/>
      <c r="AG289" s="214" t="s">
        <v>120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ht="21.75" outlineLevel="1" x14ac:dyDescent="0.2">
      <c r="A290" s="231"/>
      <c r="B290" s="232"/>
      <c r="C290" s="269" t="s">
        <v>121</v>
      </c>
      <c r="D290" s="237"/>
      <c r="E290" s="238"/>
      <c r="F290" s="235"/>
      <c r="G290" s="235"/>
      <c r="H290" s="235"/>
      <c r="I290" s="235"/>
      <c r="J290" s="235"/>
      <c r="K290" s="235"/>
      <c r="L290" s="235"/>
      <c r="M290" s="235"/>
      <c r="N290" s="234"/>
      <c r="O290" s="234"/>
      <c r="P290" s="234"/>
      <c r="Q290" s="234"/>
      <c r="R290" s="235"/>
      <c r="S290" s="235"/>
      <c r="T290" s="235"/>
      <c r="U290" s="235"/>
      <c r="V290" s="235"/>
      <c r="W290" s="235"/>
      <c r="X290" s="235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122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9" t="s">
        <v>123</v>
      </c>
      <c r="D291" s="237"/>
      <c r="E291" s="238"/>
      <c r="F291" s="235"/>
      <c r="G291" s="235"/>
      <c r="H291" s="235"/>
      <c r="I291" s="235"/>
      <c r="J291" s="235"/>
      <c r="K291" s="235"/>
      <c r="L291" s="235"/>
      <c r="M291" s="235"/>
      <c r="N291" s="234"/>
      <c r="O291" s="234"/>
      <c r="P291" s="234"/>
      <c r="Q291" s="234"/>
      <c r="R291" s="235"/>
      <c r="S291" s="235"/>
      <c r="T291" s="235"/>
      <c r="U291" s="235"/>
      <c r="V291" s="235"/>
      <c r="W291" s="235"/>
      <c r="X291" s="235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122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ht="21.75" outlineLevel="1" x14ac:dyDescent="0.2">
      <c r="A292" s="231"/>
      <c r="B292" s="232"/>
      <c r="C292" s="269" t="s">
        <v>342</v>
      </c>
      <c r="D292" s="237"/>
      <c r="E292" s="238"/>
      <c r="F292" s="235"/>
      <c r="G292" s="235"/>
      <c r="H292" s="235"/>
      <c r="I292" s="235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122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9" t="s">
        <v>124</v>
      </c>
      <c r="D293" s="237"/>
      <c r="E293" s="238"/>
      <c r="F293" s="235"/>
      <c r="G293" s="235"/>
      <c r="H293" s="235"/>
      <c r="I293" s="235"/>
      <c r="J293" s="235"/>
      <c r="K293" s="235"/>
      <c r="L293" s="235"/>
      <c r="M293" s="235"/>
      <c r="N293" s="234"/>
      <c r="O293" s="234"/>
      <c r="P293" s="234"/>
      <c r="Q293" s="234"/>
      <c r="R293" s="235"/>
      <c r="S293" s="235"/>
      <c r="T293" s="235"/>
      <c r="U293" s="235"/>
      <c r="V293" s="235"/>
      <c r="W293" s="235"/>
      <c r="X293" s="235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122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71" t="s">
        <v>184</v>
      </c>
      <c r="D294" s="241"/>
      <c r="E294" s="242"/>
      <c r="F294" s="235"/>
      <c r="G294" s="235"/>
      <c r="H294" s="235"/>
      <c r="I294" s="235"/>
      <c r="J294" s="235"/>
      <c r="K294" s="235"/>
      <c r="L294" s="235"/>
      <c r="M294" s="235"/>
      <c r="N294" s="234"/>
      <c r="O294" s="234"/>
      <c r="P294" s="234"/>
      <c r="Q294" s="234"/>
      <c r="R294" s="235"/>
      <c r="S294" s="235"/>
      <c r="T294" s="235"/>
      <c r="U294" s="235"/>
      <c r="V294" s="235"/>
      <c r="W294" s="235"/>
      <c r="X294" s="235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122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72" t="s">
        <v>343</v>
      </c>
      <c r="D295" s="241"/>
      <c r="E295" s="242">
        <v>0.64</v>
      </c>
      <c r="F295" s="235"/>
      <c r="G295" s="235"/>
      <c r="H295" s="235"/>
      <c r="I295" s="235"/>
      <c r="J295" s="235"/>
      <c r="K295" s="235"/>
      <c r="L295" s="235"/>
      <c r="M295" s="235"/>
      <c r="N295" s="234"/>
      <c r="O295" s="234"/>
      <c r="P295" s="234"/>
      <c r="Q295" s="234"/>
      <c r="R295" s="235"/>
      <c r="S295" s="235"/>
      <c r="T295" s="235"/>
      <c r="U295" s="235"/>
      <c r="V295" s="235"/>
      <c r="W295" s="235"/>
      <c r="X295" s="235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122</v>
      </c>
      <c r="AH295" s="214">
        <v>2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71" t="s">
        <v>187</v>
      </c>
      <c r="D296" s="241"/>
      <c r="E296" s="242"/>
      <c r="F296" s="235"/>
      <c r="G296" s="235"/>
      <c r="H296" s="235"/>
      <c r="I296" s="235"/>
      <c r="J296" s="235"/>
      <c r="K296" s="235"/>
      <c r="L296" s="235"/>
      <c r="M296" s="235"/>
      <c r="N296" s="234"/>
      <c r="O296" s="234"/>
      <c r="P296" s="234"/>
      <c r="Q296" s="234"/>
      <c r="R296" s="235"/>
      <c r="S296" s="235"/>
      <c r="T296" s="235"/>
      <c r="U296" s="235"/>
      <c r="V296" s="235"/>
      <c r="W296" s="235"/>
      <c r="X296" s="235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122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1"/>
      <c r="B297" s="232"/>
      <c r="C297" s="269" t="s">
        <v>344</v>
      </c>
      <c r="D297" s="237"/>
      <c r="E297" s="238">
        <v>24.96</v>
      </c>
      <c r="F297" s="235"/>
      <c r="G297" s="235"/>
      <c r="H297" s="235"/>
      <c r="I297" s="235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122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ht="13.6" x14ac:dyDescent="0.2">
      <c r="A298" s="247" t="s">
        <v>113</v>
      </c>
      <c r="B298" s="248" t="s">
        <v>76</v>
      </c>
      <c r="C298" s="267" t="s">
        <v>77</v>
      </c>
      <c r="D298" s="249"/>
      <c r="E298" s="250"/>
      <c r="F298" s="251"/>
      <c r="G298" s="252">
        <f>SUMIF(AG299:AG300,"&lt;&gt;NOR",G299:G300)</f>
        <v>0</v>
      </c>
      <c r="H298" s="246"/>
      <c r="I298" s="246">
        <f>SUM(I299:I300)</f>
        <v>0</v>
      </c>
      <c r="J298" s="246"/>
      <c r="K298" s="246">
        <f>SUM(K299:K300)</f>
        <v>0</v>
      </c>
      <c r="L298" s="246"/>
      <c r="M298" s="246">
        <f>SUM(M299:M300)</f>
        <v>0</v>
      </c>
      <c r="N298" s="245"/>
      <c r="O298" s="245">
        <f>SUM(O299:O300)</f>
        <v>0</v>
      </c>
      <c r="P298" s="245"/>
      <c r="Q298" s="245">
        <f>SUM(Q299:Q300)</f>
        <v>0</v>
      </c>
      <c r="R298" s="246"/>
      <c r="S298" s="246"/>
      <c r="T298" s="246"/>
      <c r="U298" s="246"/>
      <c r="V298" s="246">
        <f>SUM(V299:V300)</f>
        <v>0</v>
      </c>
      <c r="W298" s="246"/>
      <c r="X298" s="246"/>
      <c r="AG298" t="s">
        <v>114</v>
      </c>
    </row>
    <row r="299" spans="1:60" outlineLevel="1" x14ac:dyDescent="0.2">
      <c r="A299" s="260">
        <v>32</v>
      </c>
      <c r="B299" s="261" t="s">
        <v>345</v>
      </c>
      <c r="C299" s="274" t="s">
        <v>346</v>
      </c>
      <c r="D299" s="262" t="s">
        <v>347</v>
      </c>
      <c r="E299" s="263">
        <v>126.6307</v>
      </c>
      <c r="F299" s="264"/>
      <c r="G299" s="265">
        <f>ROUND(E299*F299,2)</f>
        <v>0</v>
      </c>
      <c r="H299" s="236"/>
      <c r="I299" s="235">
        <f>ROUND(E299*H299,2)</f>
        <v>0</v>
      </c>
      <c r="J299" s="236"/>
      <c r="K299" s="235">
        <f>ROUND(E299*J299,2)</f>
        <v>0</v>
      </c>
      <c r="L299" s="235">
        <v>21</v>
      </c>
      <c r="M299" s="235">
        <f>G299*(1+L299/100)</f>
        <v>0</v>
      </c>
      <c r="N299" s="234">
        <v>0</v>
      </c>
      <c r="O299" s="234">
        <f>ROUND(E299*N299,2)</f>
        <v>0</v>
      </c>
      <c r="P299" s="234">
        <v>0</v>
      </c>
      <c r="Q299" s="234">
        <f>ROUND(E299*P299,2)</f>
        <v>0</v>
      </c>
      <c r="R299" s="235"/>
      <c r="S299" s="235" t="s">
        <v>118</v>
      </c>
      <c r="T299" s="235" t="s">
        <v>118</v>
      </c>
      <c r="U299" s="235">
        <v>0</v>
      </c>
      <c r="V299" s="235">
        <f>ROUND(E299*U299,2)</f>
        <v>0</v>
      </c>
      <c r="W299" s="235"/>
      <c r="X299" s="235" t="s">
        <v>119</v>
      </c>
      <c r="Y299" s="214"/>
      <c r="Z299" s="214"/>
      <c r="AA299" s="214"/>
      <c r="AB299" s="214"/>
      <c r="AC299" s="214"/>
      <c r="AD299" s="214"/>
      <c r="AE299" s="214"/>
      <c r="AF299" s="214"/>
      <c r="AG299" s="214" t="s">
        <v>348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60">
        <v>33</v>
      </c>
      <c r="B300" s="261" t="s">
        <v>349</v>
      </c>
      <c r="C300" s="274" t="s">
        <v>350</v>
      </c>
      <c r="D300" s="262" t="s">
        <v>347</v>
      </c>
      <c r="E300" s="263">
        <v>126.6307</v>
      </c>
      <c r="F300" s="264"/>
      <c r="G300" s="265">
        <f>ROUND(E300*F300,2)</f>
        <v>0</v>
      </c>
      <c r="H300" s="236"/>
      <c r="I300" s="235">
        <f>ROUND(E300*H300,2)</f>
        <v>0</v>
      </c>
      <c r="J300" s="236"/>
      <c r="K300" s="235">
        <f>ROUND(E300*J300,2)</f>
        <v>0</v>
      </c>
      <c r="L300" s="235">
        <v>21</v>
      </c>
      <c r="M300" s="235">
        <f>G300*(1+L300/100)</f>
        <v>0</v>
      </c>
      <c r="N300" s="234">
        <v>0</v>
      </c>
      <c r="O300" s="234">
        <f>ROUND(E300*N300,2)</f>
        <v>0</v>
      </c>
      <c r="P300" s="234">
        <v>0</v>
      </c>
      <c r="Q300" s="234">
        <f>ROUND(E300*P300,2)</f>
        <v>0</v>
      </c>
      <c r="R300" s="235"/>
      <c r="S300" s="235" t="s">
        <v>118</v>
      </c>
      <c r="T300" s="235" t="s">
        <v>118</v>
      </c>
      <c r="U300" s="235">
        <v>0</v>
      </c>
      <c r="V300" s="235">
        <f>ROUND(E300*U300,2)</f>
        <v>0</v>
      </c>
      <c r="W300" s="235"/>
      <c r="X300" s="235" t="s">
        <v>119</v>
      </c>
      <c r="Y300" s="214"/>
      <c r="Z300" s="214"/>
      <c r="AA300" s="214"/>
      <c r="AB300" s="214"/>
      <c r="AC300" s="214"/>
      <c r="AD300" s="214"/>
      <c r="AE300" s="214"/>
      <c r="AF300" s="214"/>
      <c r="AG300" s="214" t="s">
        <v>120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ht="13.6" x14ac:dyDescent="0.2">
      <c r="A301" s="247" t="s">
        <v>113</v>
      </c>
      <c r="B301" s="248" t="s">
        <v>78</v>
      </c>
      <c r="C301" s="267" t="s">
        <v>79</v>
      </c>
      <c r="D301" s="249"/>
      <c r="E301" s="250"/>
      <c r="F301" s="251"/>
      <c r="G301" s="252">
        <f>SUMIF(AG302:AG321,"&lt;&gt;NOR",G302:G321)</f>
        <v>0</v>
      </c>
      <c r="H301" s="246"/>
      <c r="I301" s="246">
        <f>SUM(I302:I321)</f>
        <v>0</v>
      </c>
      <c r="J301" s="246"/>
      <c r="K301" s="246">
        <f>SUM(K302:K321)</f>
        <v>0</v>
      </c>
      <c r="L301" s="246"/>
      <c r="M301" s="246">
        <f>SUM(M302:M321)</f>
        <v>0</v>
      </c>
      <c r="N301" s="245"/>
      <c r="O301" s="245">
        <f>SUM(O302:O321)</f>
        <v>0.16</v>
      </c>
      <c r="P301" s="245"/>
      <c r="Q301" s="245">
        <f>SUM(Q302:Q321)</f>
        <v>0</v>
      </c>
      <c r="R301" s="246"/>
      <c r="S301" s="246"/>
      <c r="T301" s="246"/>
      <c r="U301" s="246"/>
      <c r="V301" s="246">
        <f>SUM(V302:V321)</f>
        <v>0</v>
      </c>
      <c r="W301" s="246"/>
      <c r="X301" s="246"/>
      <c r="AG301" t="s">
        <v>114</v>
      </c>
    </row>
    <row r="302" spans="1:60" ht="21.75" outlineLevel="1" x14ac:dyDescent="0.2">
      <c r="A302" s="254">
        <v>34</v>
      </c>
      <c r="B302" s="255" t="s">
        <v>351</v>
      </c>
      <c r="C302" s="268" t="s">
        <v>352</v>
      </c>
      <c r="D302" s="256" t="s">
        <v>146</v>
      </c>
      <c r="E302" s="257">
        <v>222.755</v>
      </c>
      <c r="F302" s="258"/>
      <c r="G302" s="259">
        <f>ROUND(E302*F302,2)</f>
        <v>0</v>
      </c>
      <c r="H302" s="236"/>
      <c r="I302" s="235">
        <f>ROUND(E302*H302,2)</f>
        <v>0</v>
      </c>
      <c r="J302" s="236"/>
      <c r="K302" s="235">
        <f>ROUND(E302*J302,2)</f>
        <v>0</v>
      </c>
      <c r="L302" s="235">
        <v>21</v>
      </c>
      <c r="M302" s="235">
        <f>G302*(1+L302/100)</f>
        <v>0</v>
      </c>
      <c r="N302" s="234">
        <v>7.1000000000000002E-4</v>
      </c>
      <c r="O302" s="234">
        <f>ROUND(E302*N302,2)</f>
        <v>0.16</v>
      </c>
      <c r="P302" s="234">
        <v>0</v>
      </c>
      <c r="Q302" s="234">
        <f>ROUND(E302*P302,2)</f>
        <v>0</v>
      </c>
      <c r="R302" s="235"/>
      <c r="S302" s="235" t="s">
        <v>171</v>
      </c>
      <c r="T302" s="235" t="s">
        <v>172</v>
      </c>
      <c r="U302" s="235">
        <v>0</v>
      </c>
      <c r="V302" s="235">
        <f>ROUND(E302*U302,2)</f>
        <v>0</v>
      </c>
      <c r="W302" s="235"/>
      <c r="X302" s="235" t="s">
        <v>119</v>
      </c>
      <c r="Y302" s="214"/>
      <c r="Z302" s="214"/>
      <c r="AA302" s="214"/>
      <c r="AB302" s="214"/>
      <c r="AC302" s="214"/>
      <c r="AD302" s="214"/>
      <c r="AE302" s="214"/>
      <c r="AF302" s="214"/>
      <c r="AG302" s="214" t="s">
        <v>120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1.75" outlineLevel="1" x14ac:dyDescent="0.2">
      <c r="A303" s="231"/>
      <c r="B303" s="232"/>
      <c r="C303" s="269" t="s">
        <v>121</v>
      </c>
      <c r="D303" s="237"/>
      <c r="E303" s="238"/>
      <c r="F303" s="235"/>
      <c r="G303" s="235"/>
      <c r="H303" s="235"/>
      <c r="I303" s="235"/>
      <c r="J303" s="235"/>
      <c r="K303" s="235"/>
      <c r="L303" s="235"/>
      <c r="M303" s="235"/>
      <c r="N303" s="234"/>
      <c r="O303" s="234"/>
      <c r="P303" s="234"/>
      <c r="Q303" s="234"/>
      <c r="R303" s="235"/>
      <c r="S303" s="235"/>
      <c r="T303" s="235"/>
      <c r="U303" s="235"/>
      <c r="V303" s="235"/>
      <c r="W303" s="235"/>
      <c r="X303" s="235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122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31"/>
      <c r="B304" s="232"/>
      <c r="C304" s="269" t="s">
        <v>123</v>
      </c>
      <c r="D304" s="237"/>
      <c r="E304" s="238"/>
      <c r="F304" s="235"/>
      <c r="G304" s="235"/>
      <c r="H304" s="235"/>
      <c r="I304" s="235"/>
      <c r="J304" s="235"/>
      <c r="K304" s="235"/>
      <c r="L304" s="235"/>
      <c r="M304" s="235"/>
      <c r="N304" s="234"/>
      <c r="O304" s="234"/>
      <c r="P304" s="234"/>
      <c r="Q304" s="234"/>
      <c r="R304" s="235"/>
      <c r="S304" s="235"/>
      <c r="T304" s="235"/>
      <c r="U304" s="235"/>
      <c r="V304" s="235"/>
      <c r="W304" s="235"/>
      <c r="X304" s="235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122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31"/>
      <c r="B305" s="232"/>
      <c r="C305" s="269" t="s">
        <v>124</v>
      </c>
      <c r="D305" s="237"/>
      <c r="E305" s="238"/>
      <c r="F305" s="235"/>
      <c r="G305" s="235"/>
      <c r="H305" s="235"/>
      <c r="I305" s="235"/>
      <c r="J305" s="235"/>
      <c r="K305" s="235"/>
      <c r="L305" s="235"/>
      <c r="M305" s="235"/>
      <c r="N305" s="234"/>
      <c r="O305" s="234"/>
      <c r="P305" s="234"/>
      <c r="Q305" s="234"/>
      <c r="R305" s="235"/>
      <c r="S305" s="235"/>
      <c r="T305" s="235"/>
      <c r="U305" s="235"/>
      <c r="V305" s="235"/>
      <c r="W305" s="235"/>
      <c r="X305" s="235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122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9" t="s">
        <v>353</v>
      </c>
      <c r="D306" s="237"/>
      <c r="E306" s="238"/>
      <c r="F306" s="235"/>
      <c r="G306" s="235"/>
      <c r="H306" s="235"/>
      <c r="I306" s="235"/>
      <c r="J306" s="235"/>
      <c r="K306" s="235"/>
      <c r="L306" s="235"/>
      <c r="M306" s="235"/>
      <c r="N306" s="234"/>
      <c r="O306" s="234"/>
      <c r="P306" s="234"/>
      <c r="Q306" s="234"/>
      <c r="R306" s="235"/>
      <c r="S306" s="235"/>
      <c r="T306" s="235"/>
      <c r="U306" s="235"/>
      <c r="V306" s="235"/>
      <c r="W306" s="235"/>
      <c r="X306" s="235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122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31"/>
      <c r="B307" s="232"/>
      <c r="C307" s="269" t="s">
        <v>126</v>
      </c>
      <c r="D307" s="237"/>
      <c r="E307" s="238"/>
      <c r="F307" s="235"/>
      <c r="G307" s="235"/>
      <c r="H307" s="235"/>
      <c r="I307" s="235"/>
      <c r="J307" s="235"/>
      <c r="K307" s="235"/>
      <c r="L307" s="235"/>
      <c r="M307" s="235"/>
      <c r="N307" s="234"/>
      <c r="O307" s="234"/>
      <c r="P307" s="234"/>
      <c r="Q307" s="234"/>
      <c r="R307" s="235"/>
      <c r="S307" s="235"/>
      <c r="T307" s="235"/>
      <c r="U307" s="235"/>
      <c r="V307" s="235"/>
      <c r="W307" s="235"/>
      <c r="X307" s="235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122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ht="21.75" outlineLevel="1" x14ac:dyDescent="0.2">
      <c r="A308" s="231"/>
      <c r="B308" s="232"/>
      <c r="C308" s="269" t="s">
        <v>354</v>
      </c>
      <c r="D308" s="237"/>
      <c r="E308" s="238">
        <v>79.87</v>
      </c>
      <c r="F308" s="235"/>
      <c r="G308" s="235"/>
      <c r="H308" s="235"/>
      <c r="I308" s="235"/>
      <c r="J308" s="235"/>
      <c r="K308" s="235"/>
      <c r="L308" s="235"/>
      <c r="M308" s="235"/>
      <c r="N308" s="234"/>
      <c r="O308" s="234"/>
      <c r="P308" s="234"/>
      <c r="Q308" s="234"/>
      <c r="R308" s="235"/>
      <c r="S308" s="235"/>
      <c r="T308" s="235"/>
      <c r="U308" s="235"/>
      <c r="V308" s="235"/>
      <c r="W308" s="235"/>
      <c r="X308" s="235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122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31"/>
      <c r="B309" s="232"/>
      <c r="C309" s="269" t="s">
        <v>128</v>
      </c>
      <c r="D309" s="237"/>
      <c r="E309" s="238"/>
      <c r="F309" s="235"/>
      <c r="G309" s="235"/>
      <c r="H309" s="235"/>
      <c r="I309" s="235"/>
      <c r="J309" s="235"/>
      <c r="K309" s="235"/>
      <c r="L309" s="235"/>
      <c r="M309" s="235"/>
      <c r="N309" s="234"/>
      <c r="O309" s="234"/>
      <c r="P309" s="234"/>
      <c r="Q309" s="234"/>
      <c r="R309" s="235"/>
      <c r="S309" s="235"/>
      <c r="T309" s="235"/>
      <c r="U309" s="235"/>
      <c r="V309" s="235"/>
      <c r="W309" s="235"/>
      <c r="X309" s="235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122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1.75" outlineLevel="1" x14ac:dyDescent="0.2">
      <c r="A310" s="231"/>
      <c r="B310" s="232"/>
      <c r="C310" s="269" t="s">
        <v>355</v>
      </c>
      <c r="D310" s="237"/>
      <c r="E310" s="238">
        <v>19.489999999999998</v>
      </c>
      <c r="F310" s="235"/>
      <c r="G310" s="235"/>
      <c r="H310" s="235"/>
      <c r="I310" s="235"/>
      <c r="J310" s="235"/>
      <c r="K310" s="235"/>
      <c r="L310" s="235"/>
      <c r="M310" s="235"/>
      <c r="N310" s="234"/>
      <c r="O310" s="234"/>
      <c r="P310" s="234"/>
      <c r="Q310" s="234"/>
      <c r="R310" s="235"/>
      <c r="S310" s="235"/>
      <c r="T310" s="235"/>
      <c r="U310" s="235"/>
      <c r="V310" s="235"/>
      <c r="W310" s="235"/>
      <c r="X310" s="235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122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ht="21.75" outlineLevel="1" x14ac:dyDescent="0.2">
      <c r="A311" s="231"/>
      <c r="B311" s="232"/>
      <c r="C311" s="269" t="s">
        <v>356</v>
      </c>
      <c r="D311" s="237"/>
      <c r="E311" s="238">
        <v>120.92</v>
      </c>
      <c r="F311" s="235"/>
      <c r="G311" s="235"/>
      <c r="H311" s="235"/>
      <c r="I311" s="235"/>
      <c r="J311" s="235"/>
      <c r="K311" s="235"/>
      <c r="L311" s="235"/>
      <c r="M311" s="235"/>
      <c r="N311" s="234"/>
      <c r="O311" s="234"/>
      <c r="P311" s="234"/>
      <c r="Q311" s="234"/>
      <c r="R311" s="235"/>
      <c r="S311" s="235"/>
      <c r="T311" s="235"/>
      <c r="U311" s="235"/>
      <c r="V311" s="235"/>
      <c r="W311" s="235"/>
      <c r="X311" s="235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122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ht="21.75" outlineLevel="1" x14ac:dyDescent="0.2">
      <c r="A312" s="231"/>
      <c r="B312" s="232"/>
      <c r="C312" s="269" t="s">
        <v>357</v>
      </c>
      <c r="D312" s="237"/>
      <c r="E312" s="238">
        <v>2.4700000000000002</v>
      </c>
      <c r="F312" s="235"/>
      <c r="G312" s="235"/>
      <c r="H312" s="235"/>
      <c r="I312" s="235"/>
      <c r="J312" s="235"/>
      <c r="K312" s="235"/>
      <c r="L312" s="235"/>
      <c r="M312" s="235"/>
      <c r="N312" s="234"/>
      <c r="O312" s="234"/>
      <c r="P312" s="234"/>
      <c r="Q312" s="234"/>
      <c r="R312" s="235"/>
      <c r="S312" s="235"/>
      <c r="T312" s="235"/>
      <c r="U312" s="235"/>
      <c r="V312" s="235"/>
      <c r="W312" s="235"/>
      <c r="X312" s="235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122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ht="32.6" outlineLevel="1" x14ac:dyDescent="0.2">
      <c r="A313" s="254">
        <v>35</v>
      </c>
      <c r="B313" s="255" t="s">
        <v>358</v>
      </c>
      <c r="C313" s="268" t="s">
        <v>359</v>
      </c>
      <c r="D313" s="256" t="s">
        <v>360</v>
      </c>
      <c r="E313" s="257">
        <v>121.89749999999999</v>
      </c>
      <c r="F313" s="258"/>
      <c r="G313" s="259">
        <f>ROUND(E313*F313,2)</f>
        <v>0</v>
      </c>
      <c r="H313" s="236"/>
      <c r="I313" s="235">
        <f>ROUND(E313*H313,2)</f>
        <v>0</v>
      </c>
      <c r="J313" s="236"/>
      <c r="K313" s="235">
        <f>ROUND(E313*J313,2)</f>
        <v>0</v>
      </c>
      <c r="L313" s="235">
        <v>21</v>
      </c>
      <c r="M313" s="235">
        <f>G313*(1+L313/100)</f>
        <v>0</v>
      </c>
      <c r="N313" s="234">
        <v>0</v>
      </c>
      <c r="O313" s="234">
        <f>ROUND(E313*N313,2)</f>
        <v>0</v>
      </c>
      <c r="P313" s="234">
        <v>0</v>
      </c>
      <c r="Q313" s="234">
        <f>ROUND(E313*P313,2)</f>
        <v>0</v>
      </c>
      <c r="R313" s="235"/>
      <c r="S313" s="235" t="s">
        <v>171</v>
      </c>
      <c r="T313" s="235" t="s">
        <v>172</v>
      </c>
      <c r="U313" s="235">
        <v>0</v>
      </c>
      <c r="V313" s="235">
        <f>ROUND(E313*U313,2)</f>
        <v>0</v>
      </c>
      <c r="W313" s="235"/>
      <c r="X313" s="235" t="s">
        <v>119</v>
      </c>
      <c r="Y313" s="214"/>
      <c r="Z313" s="214"/>
      <c r="AA313" s="214"/>
      <c r="AB313" s="214"/>
      <c r="AC313" s="214"/>
      <c r="AD313" s="214"/>
      <c r="AE313" s="214"/>
      <c r="AF313" s="214"/>
      <c r="AG313" s="214" t="s">
        <v>120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ht="21.75" outlineLevel="1" x14ac:dyDescent="0.2">
      <c r="A314" s="231"/>
      <c r="B314" s="232"/>
      <c r="C314" s="269" t="s">
        <v>121</v>
      </c>
      <c r="D314" s="237"/>
      <c r="E314" s="238"/>
      <c r="F314" s="235"/>
      <c r="G314" s="235"/>
      <c r="H314" s="235"/>
      <c r="I314" s="235"/>
      <c r="J314" s="235"/>
      <c r="K314" s="235"/>
      <c r="L314" s="235"/>
      <c r="M314" s="235"/>
      <c r="N314" s="234"/>
      <c r="O314" s="234"/>
      <c r="P314" s="234"/>
      <c r="Q314" s="234"/>
      <c r="R314" s="235"/>
      <c r="S314" s="235"/>
      <c r="T314" s="235"/>
      <c r="U314" s="235"/>
      <c r="V314" s="235"/>
      <c r="W314" s="235"/>
      <c r="X314" s="235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122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31"/>
      <c r="B315" s="232"/>
      <c r="C315" s="269" t="s">
        <v>123</v>
      </c>
      <c r="D315" s="237"/>
      <c r="E315" s="238"/>
      <c r="F315" s="235"/>
      <c r="G315" s="235"/>
      <c r="H315" s="235"/>
      <c r="I315" s="235"/>
      <c r="J315" s="235"/>
      <c r="K315" s="235"/>
      <c r="L315" s="235"/>
      <c r="M315" s="235"/>
      <c r="N315" s="234"/>
      <c r="O315" s="234"/>
      <c r="P315" s="234"/>
      <c r="Q315" s="234"/>
      <c r="R315" s="235"/>
      <c r="S315" s="235"/>
      <c r="T315" s="235"/>
      <c r="U315" s="235"/>
      <c r="V315" s="235"/>
      <c r="W315" s="235"/>
      <c r="X315" s="235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122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9" t="s">
        <v>124</v>
      </c>
      <c r="D316" s="237"/>
      <c r="E316" s="238"/>
      <c r="F316" s="235"/>
      <c r="G316" s="235"/>
      <c r="H316" s="235"/>
      <c r="I316" s="235"/>
      <c r="J316" s="235"/>
      <c r="K316" s="235"/>
      <c r="L316" s="235"/>
      <c r="M316" s="235"/>
      <c r="N316" s="234"/>
      <c r="O316" s="234"/>
      <c r="P316" s="234"/>
      <c r="Q316" s="234"/>
      <c r="R316" s="235"/>
      <c r="S316" s="235"/>
      <c r="T316" s="235"/>
      <c r="U316" s="235"/>
      <c r="V316" s="235"/>
      <c r="W316" s="235"/>
      <c r="X316" s="235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122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ht="21.75" outlineLevel="1" x14ac:dyDescent="0.2">
      <c r="A317" s="231"/>
      <c r="B317" s="232"/>
      <c r="C317" s="269" t="s">
        <v>361</v>
      </c>
      <c r="D317" s="237"/>
      <c r="E317" s="238"/>
      <c r="F317" s="235"/>
      <c r="G317" s="235"/>
      <c r="H317" s="235"/>
      <c r="I317" s="235"/>
      <c r="J317" s="235"/>
      <c r="K317" s="235"/>
      <c r="L317" s="235"/>
      <c r="M317" s="235"/>
      <c r="N317" s="234"/>
      <c r="O317" s="234"/>
      <c r="P317" s="234"/>
      <c r="Q317" s="234"/>
      <c r="R317" s="235"/>
      <c r="S317" s="235"/>
      <c r="T317" s="235"/>
      <c r="U317" s="235"/>
      <c r="V317" s="235"/>
      <c r="W317" s="235"/>
      <c r="X317" s="235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122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1.75" outlineLevel="1" x14ac:dyDescent="0.2">
      <c r="A318" s="231"/>
      <c r="B318" s="232"/>
      <c r="C318" s="269" t="s">
        <v>362</v>
      </c>
      <c r="D318" s="237"/>
      <c r="E318" s="238"/>
      <c r="F318" s="235"/>
      <c r="G318" s="235"/>
      <c r="H318" s="235"/>
      <c r="I318" s="235"/>
      <c r="J318" s="235"/>
      <c r="K318" s="235"/>
      <c r="L318" s="235"/>
      <c r="M318" s="235"/>
      <c r="N318" s="234"/>
      <c r="O318" s="234"/>
      <c r="P318" s="234"/>
      <c r="Q318" s="234"/>
      <c r="R318" s="235"/>
      <c r="S318" s="235"/>
      <c r="T318" s="235"/>
      <c r="U318" s="235"/>
      <c r="V318" s="235"/>
      <c r="W318" s="235"/>
      <c r="X318" s="235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122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9" t="s">
        <v>363</v>
      </c>
      <c r="D319" s="237"/>
      <c r="E319" s="238">
        <v>21.06</v>
      </c>
      <c r="F319" s="235"/>
      <c r="G319" s="235"/>
      <c r="H319" s="235"/>
      <c r="I319" s="235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122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ht="21.75" outlineLevel="1" x14ac:dyDescent="0.2">
      <c r="A320" s="231"/>
      <c r="B320" s="232"/>
      <c r="C320" s="269" t="s">
        <v>364</v>
      </c>
      <c r="D320" s="237"/>
      <c r="E320" s="238">
        <v>100.83750000000001</v>
      </c>
      <c r="F320" s="235"/>
      <c r="G320" s="235"/>
      <c r="H320" s="235"/>
      <c r="I320" s="235"/>
      <c r="J320" s="235"/>
      <c r="K320" s="235"/>
      <c r="L320" s="235"/>
      <c r="M320" s="235"/>
      <c r="N320" s="234"/>
      <c r="O320" s="234"/>
      <c r="P320" s="234"/>
      <c r="Q320" s="234"/>
      <c r="R320" s="235"/>
      <c r="S320" s="235"/>
      <c r="T320" s="235"/>
      <c r="U320" s="235"/>
      <c r="V320" s="235"/>
      <c r="W320" s="235"/>
      <c r="X320" s="235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122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31">
        <v>36</v>
      </c>
      <c r="B321" s="232" t="s">
        <v>365</v>
      </c>
      <c r="C321" s="275" t="s">
        <v>366</v>
      </c>
      <c r="D321" s="233" t="s">
        <v>0</v>
      </c>
      <c r="E321" s="266"/>
      <c r="F321" s="236"/>
      <c r="G321" s="235">
        <f>ROUND(E321*F321,2)</f>
        <v>0</v>
      </c>
      <c r="H321" s="236"/>
      <c r="I321" s="235">
        <f>ROUND(E321*H321,2)</f>
        <v>0</v>
      </c>
      <c r="J321" s="236"/>
      <c r="K321" s="235">
        <f>ROUND(E321*J321,2)</f>
        <v>0</v>
      </c>
      <c r="L321" s="235">
        <v>21</v>
      </c>
      <c r="M321" s="235">
        <f>G321*(1+L321/100)</f>
        <v>0</v>
      </c>
      <c r="N321" s="234">
        <v>0</v>
      </c>
      <c r="O321" s="234">
        <f>ROUND(E321*N321,2)</f>
        <v>0</v>
      </c>
      <c r="P321" s="234">
        <v>0</v>
      </c>
      <c r="Q321" s="234">
        <f>ROUND(E321*P321,2)</f>
        <v>0</v>
      </c>
      <c r="R321" s="235"/>
      <c r="S321" s="235" t="s">
        <v>118</v>
      </c>
      <c r="T321" s="235" t="s">
        <v>118</v>
      </c>
      <c r="U321" s="235">
        <v>0</v>
      </c>
      <c r="V321" s="235">
        <f>ROUND(E321*U321,2)</f>
        <v>0</v>
      </c>
      <c r="W321" s="235"/>
      <c r="X321" s="235" t="s">
        <v>119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367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ht="13.6" x14ac:dyDescent="0.2">
      <c r="A322" s="247" t="s">
        <v>113</v>
      </c>
      <c r="B322" s="248" t="s">
        <v>80</v>
      </c>
      <c r="C322" s="267" t="s">
        <v>81</v>
      </c>
      <c r="D322" s="249"/>
      <c r="E322" s="250"/>
      <c r="F322" s="251"/>
      <c r="G322" s="252">
        <f>SUMIF(AG323:AG327,"&lt;&gt;NOR",G323:G327)</f>
        <v>0</v>
      </c>
      <c r="H322" s="246"/>
      <c r="I322" s="246">
        <f>SUM(I323:I327)</f>
        <v>0</v>
      </c>
      <c r="J322" s="246"/>
      <c r="K322" s="246">
        <f>SUM(K323:K327)</f>
        <v>0</v>
      </c>
      <c r="L322" s="246"/>
      <c r="M322" s="246">
        <f>SUM(M323:M327)</f>
        <v>0</v>
      </c>
      <c r="N322" s="245"/>
      <c r="O322" s="245">
        <f>SUM(O323:O327)</f>
        <v>0.92999999999999994</v>
      </c>
      <c r="P322" s="245"/>
      <c r="Q322" s="245">
        <f>SUM(Q323:Q327)</f>
        <v>0</v>
      </c>
      <c r="R322" s="246"/>
      <c r="S322" s="246"/>
      <c r="T322" s="246"/>
      <c r="U322" s="246"/>
      <c r="V322" s="246">
        <f>SUM(V323:V327)</f>
        <v>197.2</v>
      </c>
      <c r="W322" s="246"/>
      <c r="X322" s="246"/>
      <c r="AG322" t="s">
        <v>114</v>
      </c>
    </row>
    <row r="323" spans="1:60" outlineLevel="1" x14ac:dyDescent="0.2">
      <c r="A323" s="254">
        <v>37</v>
      </c>
      <c r="B323" s="255" t="s">
        <v>368</v>
      </c>
      <c r="C323" s="268" t="s">
        <v>369</v>
      </c>
      <c r="D323" s="256" t="s">
        <v>264</v>
      </c>
      <c r="E323" s="257">
        <v>5</v>
      </c>
      <c r="F323" s="258"/>
      <c r="G323" s="259">
        <f>ROUND(E323*F323,2)</f>
        <v>0</v>
      </c>
      <c r="H323" s="236"/>
      <c r="I323" s="235">
        <f>ROUND(E323*H323,2)</f>
        <v>0</v>
      </c>
      <c r="J323" s="236"/>
      <c r="K323" s="235">
        <f>ROUND(E323*J323,2)</f>
        <v>0</v>
      </c>
      <c r="L323" s="235">
        <v>21</v>
      </c>
      <c r="M323" s="235">
        <f>G323*(1+L323/100)</f>
        <v>0</v>
      </c>
      <c r="N323" s="234">
        <v>8.4709999999999994E-2</v>
      </c>
      <c r="O323" s="234">
        <f>ROUND(E323*N323,2)</f>
        <v>0.42</v>
      </c>
      <c r="P323" s="234">
        <v>0</v>
      </c>
      <c r="Q323" s="234">
        <f>ROUND(E323*P323,2)</f>
        <v>0</v>
      </c>
      <c r="R323" s="235"/>
      <c r="S323" s="235" t="s">
        <v>118</v>
      </c>
      <c r="T323" s="235" t="s">
        <v>118</v>
      </c>
      <c r="U323" s="235">
        <v>26</v>
      </c>
      <c r="V323" s="235">
        <f>ROUND(E323*U323,2)</f>
        <v>130</v>
      </c>
      <c r="W323" s="235"/>
      <c r="X323" s="235" t="s">
        <v>119</v>
      </c>
      <c r="Y323" s="214"/>
      <c r="Z323" s="214"/>
      <c r="AA323" s="214"/>
      <c r="AB323" s="214"/>
      <c r="AC323" s="214"/>
      <c r="AD323" s="214"/>
      <c r="AE323" s="214"/>
      <c r="AF323" s="214"/>
      <c r="AG323" s="214" t="s">
        <v>348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31"/>
      <c r="B324" s="232"/>
      <c r="C324" s="269" t="s">
        <v>370</v>
      </c>
      <c r="D324" s="237"/>
      <c r="E324" s="238">
        <v>5</v>
      </c>
      <c r="F324" s="235"/>
      <c r="G324" s="235"/>
      <c r="H324" s="235"/>
      <c r="I324" s="235"/>
      <c r="J324" s="235"/>
      <c r="K324" s="235"/>
      <c r="L324" s="235"/>
      <c r="M324" s="235"/>
      <c r="N324" s="234"/>
      <c r="O324" s="234"/>
      <c r="P324" s="234"/>
      <c r="Q324" s="234"/>
      <c r="R324" s="235"/>
      <c r="S324" s="235"/>
      <c r="T324" s="235"/>
      <c r="U324" s="235"/>
      <c r="V324" s="235"/>
      <c r="W324" s="235"/>
      <c r="X324" s="235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122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54">
        <v>38</v>
      </c>
      <c r="B325" s="255" t="s">
        <v>272</v>
      </c>
      <c r="C325" s="268" t="s">
        <v>273</v>
      </c>
      <c r="D325" s="256" t="s">
        <v>146</v>
      </c>
      <c r="E325" s="257">
        <v>320</v>
      </c>
      <c r="F325" s="258"/>
      <c r="G325" s="259">
        <f>ROUND(E325*F325,2)</f>
        <v>0</v>
      </c>
      <c r="H325" s="236"/>
      <c r="I325" s="235">
        <f>ROUND(E325*H325,2)</f>
        <v>0</v>
      </c>
      <c r="J325" s="236"/>
      <c r="K325" s="235">
        <f>ROUND(E325*J325,2)</f>
        <v>0</v>
      </c>
      <c r="L325" s="235">
        <v>21</v>
      </c>
      <c r="M325" s="235">
        <f>G325*(1+L325/100)</f>
        <v>0</v>
      </c>
      <c r="N325" s="234">
        <v>1.58E-3</v>
      </c>
      <c r="O325" s="234">
        <f>ROUND(E325*N325,2)</f>
        <v>0.51</v>
      </c>
      <c r="P325" s="234">
        <v>0</v>
      </c>
      <c r="Q325" s="234">
        <f>ROUND(E325*P325,2)</f>
        <v>0</v>
      </c>
      <c r="R325" s="235"/>
      <c r="S325" s="235" t="s">
        <v>118</v>
      </c>
      <c r="T325" s="235" t="s">
        <v>118</v>
      </c>
      <c r="U325" s="235">
        <v>0.21</v>
      </c>
      <c r="V325" s="235">
        <f>ROUND(E325*U325,2)</f>
        <v>67.2</v>
      </c>
      <c r="W325" s="235"/>
      <c r="X325" s="235" t="s">
        <v>119</v>
      </c>
      <c r="Y325" s="214"/>
      <c r="Z325" s="214"/>
      <c r="AA325" s="214"/>
      <c r="AB325" s="214"/>
      <c r="AC325" s="214"/>
      <c r="AD325" s="214"/>
      <c r="AE325" s="214"/>
      <c r="AF325" s="214"/>
      <c r="AG325" s="214" t="s">
        <v>348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1"/>
      <c r="B326" s="232"/>
      <c r="C326" s="269" t="s">
        <v>371</v>
      </c>
      <c r="D326" s="237"/>
      <c r="E326" s="238"/>
      <c r="F326" s="235"/>
      <c r="G326" s="235"/>
      <c r="H326" s="235"/>
      <c r="I326" s="235"/>
      <c r="J326" s="235"/>
      <c r="K326" s="235"/>
      <c r="L326" s="235"/>
      <c r="M326" s="235"/>
      <c r="N326" s="234"/>
      <c r="O326" s="234"/>
      <c r="P326" s="234"/>
      <c r="Q326" s="234"/>
      <c r="R326" s="235"/>
      <c r="S326" s="235"/>
      <c r="T326" s="235"/>
      <c r="U326" s="235"/>
      <c r="V326" s="235"/>
      <c r="W326" s="235"/>
      <c r="X326" s="235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122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1"/>
      <c r="B327" s="232"/>
      <c r="C327" s="269" t="s">
        <v>372</v>
      </c>
      <c r="D327" s="237"/>
      <c r="E327" s="238">
        <v>320</v>
      </c>
      <c r="F327" s="235"/>
      <c r="G327" s="235"/>
      <c r="H327" s="235"/>
      <c r="I327" s="235"/>
      <c r="J327" s="235"/>
      <c r="K327" s="235"/>
      <c r="L327" s="235"/>
      <c r="M327" s="235"/>
      <c r="N327" s="234"/>
      <c r="O327" s="234"/>
      <c r="P327" s="234"/>
      <c r="Q327" s="234"/>
      <c r="R327" s="235"/>
      <c r="S327" s="235"/>
      <c r="T327" s="235"/>
      <c r="U327" s="235"/>
      <c r="V327" s="235"/>
      <c r="W327" s="235"/>
      <c r="X327" s="235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122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ht="13.6" x14ac:dyDescent="0.2">
      <c r="A328" s="247" t="s">
        <v>113</v>
      </c>
      <c r="B328" s="248" t="s">
        <v>82</v>
      </c>
      <c r="C328" s="267" t="s">
        <v>83</v>
      </c>
      <c r="D328" s="249"/>
      <c r="E328" s="250"/>
      <c r="F328" s="251"/>
      <c r="G328" s="252">
        <f>SUMIF(AG329:AG334,"&lt;&gt;NOR",G329:G334)</f>
        <v>0</v>
      </c>
      <c r="H328" s="246"/>
      <c r="I328" s="246">
        <f>SUM(I329:I334)</f>
        <v>0</v>
      </c>
      <c r="J328" s="246"/>
      <c r="K328" s="246">
        <f>SUM(K329:K334)</f>
        <v>0</v>
      </c>
      <c r="L328" s="246"/>
      <c r="M328" s="246">
        <f>SUM(M329:M334)</f>
        <v>0</v>
      </c>
      <c r="N328" s="245"/>
      <c r="O328" s="245">
        <f>SUM(O329:O334)</f>
        <v>1.03</v>
      </c>
      <c r="P328" s="245"/>
      <c r="Q328" s="245">
        <f>SUM(Q329:Q334)</f>
        <v>0</v>
      </c>
      <c r="R328" s="246"/>
      <c r="S328" s="246"/>
      <c r="T328" s="246"/>
      <c r="U328" s="246"/>
      <c r="V328" s="246">
        <f>SUM(V329:V334)</f>
        <v>0</v>
      </c>
      <c r="W328" s="246"/>
      <c r="X328" s="246"/>
      <c r="AG328" t="s">
        <v>114</v>
      </c>
    </row>
    <row r="329" spans="1:60" ht="21.75" outlineLevel="1" x14ac:dyDescent="0.2">
      <c r="A329" s="254">
        <v>39</v>
      </c>
      <c r="B329" s="255" t="s">
        <v>373</v>
      </c>
      <c r="C329" s="268" t="s">
        <v>374</v>
      </c>
      <c r="D329" s="256" t="s">
        <v>287</v>
      </c>
      <c r="E329" s="257">
        <v>19.5</v>
      </c>
      <c r="F329" s="258"/>
      <c r="G329" s="259">
        <f>ROUND(E329*F329,2)</f>
        <v>0</v>
      </c>
      <c r="H329" s="236"/>
      <c r="I329" s="235">
        <f>ROUND(E329*H329,2)</f>
        <v>0</v>
      </c>
      <c r="J329" s="236"/>
      <c r="K329" s="235">
        <f>ROUND(E329*J329,2)</f>
        <v>0</v>
      </c>
      <c r="L329" s="235">
        <v>21</v>
      </c>
      <c r="M329" s="235">
        <f>G329*(1+L329/100)</f>
        <v>0</v>
      </c>
      <c r="N329" s="234">
        <v>1.5859999999999999E-2</v>
      </c>
      <c r="O329" s="234">
        <f>ROUND(E329*N329,2)</f>
        <v>0.31</v>
      </c>
      <c r="P329" s="234">
        <v>0</v>
      </c>
      <c r="Q329" s="234">
        <f>ROUND(E329*P329,2)</f>
        <v>0</v>
      </c>
      <c r="R329" s="235"/>
      <c r="S329" s="235" t="s">
        <v>118</v>
      </c>
      <c r="T329" s="235" t="s">
        <v>118</v>
      </c>
      <c r="U329" s="235">
        <v>0</v>
      </c>
      <c r="V329" s="235">
        <f>ROUND(E329*U329,2)</f>
        <v>0</v>
      </c>
      <c r="W329" s="235"/>
      <c r="X329" s="235" t="s">
        <v>119</v>
      </c>
      <c r="Y329" s="214"/>
      <c r="Z329" s="214"/>
      <c r="AA329" s="214"/>
      <c r="AB329" s="214"/>
      <c r="AC329" s="214"/>
      <c r="AD329" s="214"/>
      <c r="AE329" s="214"/>
      <c r="AF329" s="214"/>
      <c r="AG329" s="214" t="s">
        <v>375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1.75" outlineLevel="1" x14ac:dyDescent="0.2">
      <c r="A330" s="231"/>
      <c r="B330" s="232"/>
      <c r="C330" s="269" t="s">
        <v>121</v>
      </c>
      <c r="D330" s="237"/>
      <c r="E330" s="238"/>
      <c r="F330" s="235"/>
      <c r="G330" s="235"/>
      <c r="H330" s="235"/>
      <c r="I330" s="235"/>
      <c r="J330" s="235"/>
      <c r="K330" s="235"/>
      <c r="L330" s="235"/>
      <c r="M330" s="235"/>
      <c r="N330" s="234"/>
      <c r="O330" s="234"/>
      <c r="P330" s="234"/>
      <c r="Q330" s="234"/>
      <c r="R330" s="235"/>
      <c r="S330" s="235"/>
      <c r="T330" s="235"/>
      <c r="U330" s="235"/>
      <c r="V330" s="235"/>
      <c r="W330" s="235"/>
      <c r="X330" s="235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122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ht="21.75" outlineLevel="1" x14ac:dyDescent="0.2">
      <c r="A331" s="231"/>
      <c r="B331" s="232"/>
      <c r="C331" s="269" t="s">
        <v>376</v>
      </c>
      <c r="D331" s="237"/>
      <c r="E331" s="238">
        <v>19.5</v>
      </c>
      <c r="F331" s="235"/>
      <c r="G331" s="235"/>
      <c r="H331" s="235"/>
      <c r="I331" s="235"/>
      <c r="J331" s="235"/>
      <c r="K331" s="235"/>
      <c r="L331" s="235"/>
      <c r="M331" s="235"/>
      <c r="N331" s="234"/>
      <c r="O331" s="234"/>
      <c r="P331" s="234"/>
      <c r="Q331" s="234"/>
      <c r="R331" s="235"/>
      <c r="S331" s="235"/>
      <c r="T331" s="235"/>
      <c r="U331" s="235"/>
      <c r="V331" s="235"/>
      <c r="W331" s="235"/>
      <c r="X331" s="235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122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ht="21.75" outlineLevel="1" x14ac:dyDescent="0.2">
      <c r="A332" s="254">
        <v>40</v>
      </c>
      <c r="B332" s="255" t="s">
        <v>377</v>
      </c>
      <c r="C332" s="268" t="s">
        <v>378</v>
      </c>
      <c r="D332" s="256" t="s">
        <v>379</v>
      </c>
      <c r="E332" s="257">
        <v>39</v>
      </c>
      <c r="F332" s="258"/>
      <c r="G332" s="259">
        <f>ROUND(E332*F332,2)</f>
        <v>0</v>
      </c>
      <c r="H332" s="236"/>
      <c r="I332" s="235">
        <f>ROUND(E332*H332,2)</f>
        <v>0</v>
      </c>
      <c r="J332" s="236"/>
      <c r="K332" s="235">
        <f>ROUND(E332*J332,2)</f>
        <v>0</v>
      </c>
      <c r="L332" s="235">
        <v>21</v>
      </c>
      <c r="M332" s="235">
        <f>G332*(1+L332/100)</f>
        <v>0</v>
      </c>
      <c r="N332" s="234">
        <v>1.8530000000000001E-2</v>
      </c>
      <c r="O332" s="234">
        <f>ROUND(E332*N332,2)</f>
        <v>0.72</v>
      </c>
      <c r="P332" s="234">
        <v>0</v>
      </c>
      <c r="Q332" s="234">
        <f>ROUND(E332*P332,2)</f>
        <v>0</v>
      </c>
      <c r="R332" s="235"/>
      <c r="S332" s="235" t="s">
        <v>171</v>
      </c>
      <c r="T332" s="235" t="s">
        <v>172</v>
      </c>
      <c r="U332" s="235">
        <v>0</v>
      </c>
      <c r="V332" s="235">
        <f>ROUND(E332*U332,2)</f>
        <v>0</v>
      </c>
      <c r="W332" s="235"/>
      <c r="X332" s="235" t="s">
        <v>119</v>
      </c>
      <c r="Y332" s="214"/>
      <c r="Z332" s="214"/>
      <c r="AA332" s="214"/>
      <c r="AB332" s="214"/>
      <c r="AC332" s="214"/>
      <c r="AD332" s="214"/>
      <c r="AE332" s="214"/>
      <c r="AF332" s="214"/>
      <c r="AG332" s="214" t="s">
        <v>120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ht="21.75" outlineLevel="1" x14ac:dyDescent="0.2">
      <c r="A333" s="231"/>
      <c r="B333" s="232"/>
      <c r="C333" s="269" t="s">
        <v>380</v>
      </c>
      <c r="D333" s="237"/>
      <c r="E333" s="238">
        <v>39</v>
      </c>
      <c r="F333" s="235"/>
      <c r="G333" s="235"/>
      <c r="H333" s="235"/>
      <c r="I333" s="235"/>
      <c r="J333" s="235"/>
      <c r="K333" s="235"/>
      <c r="L333" s="235"/>
      <c r="M333" s="235"/>
      <c r="N333" s="234"/>
      <c r="O333" s="234"/>
      <c r="P333" s="234"/>
      <c r="Q333" s="234"/>
      <c r="R333" s="235"/>
      <c r="S333" s="235"/>
      <c r="T333" s="235"/>
      <c r="U333" s="235"/>
      <c r="V333" s="235"/>
      <c r="W333" s="235"/>
      <c r="X333" s="235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122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1">
        <v>41</v>
      </c>
      <c r="B334" s="232" t="s">
        <v>381</v>
      </c>
      <c r="C334" s="275" t="s">
        <v>382</v>
      </c>
      <c r="D334" s="233" t="s">
        <v>0</v>
      </c>
      <c r="E334" s="266"/>
      <c r="F334" s="236"/>
      <c r="G334" s="235">
        <f>ROUND(E334*F334,2)</f>
        <v>0</v>
      </c>
      <c r="H334" s="236"/>
      <c r="I334" s="235">
        <f>ROUND(E334*H334,2)</f>
        <v>0</v>
      </c>
      <c r="J334" s="236"/>
      <c r="K334" s="235">
        <f>ROUND(E334*J334,2)</f>
        <v>0</v>
      </c>
      <c r="L334" s="235">
        <v>21</v>
      </c>
      <c r="M334" s="235">
        <f>G334*(1+L334/100)</f>
        <v>0</v>
      </c>
      <c r="N334" s="234">
        <v>0</v>
      </c>
      <c r="O334" s="234">
        <f>ROUND(E334*N334,2)</f>
        <v>0</v>
      </c>
      <c r="P334" s="234">
        <v>0</v>
      </c>
      <c r="Q334" s="234">
        <f>ROUND(E334*P334,2)</f>
        <v>0</v>
      </c>
      <c r="R334" s="235"/>
      <c r="S334" s="235" t="s">
        <v>118</v>
      </c>
      <c r="T334" s="235" t="s">
        <v>118</v>
      </c>
      <c r="U334" s="235">
        <v>0</v>
      </c>
      <c r="V334" s="235">
        <f>ROUND(E334*U334,2)</f>
        <v>0</v>
      </c>
      <c r="W334" s="235"/>
      <c r="X334" s="235" t="s">
        <v>119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367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ht="13.6" x14ac:dyDescent="0.2">
      <c r="A335" s="247" t="s">
        <v>113</v>
      </c>
      <c r="B335" s="248" t="s">
        <v>84</v>
      </c>
      <c r="C335" s="267" t="s">
        <v>85</v>
      </c>
      <c r="D335" s="249"/>
      <c r="E335" s="250"/>
      <c r="F335" s="251"/>
      <c r="G335" s="252">
        <f>SUMIF(AG336:AG410,"&lt;&gt;NOR",G336:G410)</f>
        <v>0</v>
      </c>
      <c r="H335" s="246"/>
      <c r="I335" s="246">
        <f>SUM(I336:I410)</f>
        <v>0</v>
      </c>
      <c r="J335" s="246"/>
      <c r="K335" s="246">
        <f>SUM(K336:K410)</f>
        <v>0</v>
      </c>
      <c r="L335" s="246"/>
      <c r="M335" s="246">
        <f>SUM(M336:M410)</f>
        <v>0</v>
      </c>
      <c r="N335" s="245"/>
      <c r="O335" s="245">
        <f>SUM(O336:O410)</f>
        <v>0</v>
      </c>
      <c r="P335" s="245"/>
      <c r="Q335" s="245">
        <f>SUM(Q336:Q410)</f>
        <v>0</v>
      </c>
      <c r="R335" s="246"/>
      <c r="S335" s="246"/>
      <c r="T335" s="246"/>
      <c r="U335" s="246"/>
      <c r="V335" s="246">
        <f>SUM(V336:V410)</f>
        <v>0</v>
      </c>
      <c r="W335" s="246"/>
      <c r="X335" s="246"/>
      <c r="AG335" t="s">
        <v>114</v>
      </c>
    </row>
    <row r="336" spans="1:60" ht="21.75" outlineLevel="1" x14ac:dyDescent="0.2">
      <c r="A336" s="254">
        <v>42</v>
      </c>
      <c r="B336" s="255" t="s">
        <v>383</v>
      </c>
      <c r="C336" s="268" t="s">
        <v>384</v>
      </c>
      <c r="D336" s="256" t="s">
        <v>347</v>
      </c>
      <c r="E336" s="257">
        <v>56.837769999999999</v>
      </c>
      <c r="F336" s="258"/>
      <c r="G336" s="259">
        <f>ROUND(E336*F336,2)</f>
        <v>0</v>
      </c>
      <c r="H336" s="236"/>
      <c r="I336" s="235">
        <f>ROUND(E336*H336,2)</f>
        <v>0</v>
      </c>
      <c r="J336" s="236"/>
      <c r="K336" s="235">
        <f>ROUND(E336*J336,2)</f>
        <v>0</v>
      </c>
      <c r="L336" s="235">
        <v>21</v>
      </c>
      <c r="M336" s="235">
        <f>G336*(1+L336/100)</f>
        <v>0</v>
      </c>
      <c r="N336" s="234">
        <v>0</v>
      </c>
      <c r="O336" s="234">
        <f>ROUND(E336*N336,2)</f>
        <v>0</v>
      </c>
      <c r="P336" s="234">
        <v>0</v>
      </c>
      <c r="Q336" s="234">
        <f>ROUND(E336*P336,2)</f>
        <v>0</v>
      </c>
      <c r="R336" s="235"/>
      <c r="S336" s="235" t="s">
        <v>118</v>
      </c>
      <c r="T336" s="235" t="s">
        <v>118</v>
      </c>
      <c r="U336" s="235">
        <v>0</v>
      </c>
      <c r="V336" s="235">
        <f>ROUND(E336*U336,2)</f>
        <v>0</v>
      </c>
      <c r="W336" s="235"/>
      <c r="X336" s="235" t="s">
        <v>119</v>
      </c>
      <c r="Y336" s="214"/>
      <c r="Z336" s="214"/>
      <c r="AA336" s="214"/>
      <c r="AB336" s="214"/>
      <c r="AC336" s="214"/>
      <c r="AD336" s="214"/>
      <c r="AE336" s="214"/>
      <c r="AF336" s="214"/>
      <c r="AG336" s="214" t="s">
        <v>385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31"/>
      <c r="B337" s="232"/>
      <c r="C337" s="269" t="s">
        <v>123</v>
      </c>
      <c r="D337" s="237"/>
      <c r="E337" s="238"/>
      <c r="F337" s="235"/>
      <c r="G337" s="235"/>
      <c r="H337" s="235"/>
      <c r="I337" s="235"/>
      <c r="J337" s="235"/>
      <c r="K337" s="235"/>
      <c r="L337" s="235"/>
      <c r="M337" s="235"/>
      <c r="N337" s="234"/>
      <c r="O337" s="234"/>
      <c r="P337" s="234"/>
      <c r="Q337" s="234"/>
      <c r="R337" s="235"/>
      <c r="S337" s="235"/>
      <c r="T337" s="235"/>
      <c r="U337" s="235"/>
      <c r="V337" s="235"/>
      <c r="W337" s="235"/>
      <c r="X337" s="235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122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31"/>
      <c r="B338" s="232"/>
      <c r="C338" s="269" t="s">
        <v>124</v>
      </c>
      <c r="D338" s="237"/>
      <c r="E338" s="238"/>
      <c r="F338" s="235"/>
      <c r="G338" s="235"/>
      <c r="H338" s="235"/>
      <c r="I338" s="235"/>
      <c r="J338" s="235"/>
      <c r="K338" s="235"/>
      <c r="L338" s="235"/>
      <c r="M338" s="235"/>
      <c r="N338" s="234"/>
      <c r="O338" s="234"/>
      <c r="P338" s="234"/>
      <c r="Q338" s="234"/>
      <c r="R338" s="235"/>
      <c r="S338" s="235"/>
      <c r="T338" s="235"/>
      <c r="U338" s="235"/>
      <c r="V338" s="235"/>
      <c r="W338" s="235"/>
      <c r="X338" s="235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122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9" t="s">
        <v>386</v>
      </c>
      <c r="D339" s="237"/>
      <c r="E339" s="238"/>
      <c r="F339" s="235"/>
      <c r="G339" s="235"/>
      <c r="H339" s="235"/>
      <c r="I339" s="235"/>
      <c r="J339" s="235"/>
      <c r="K339" s="235"/>
      <c r="L339" s="235"/>
      <c r="M339" s="235"/>
      <c r="N339" s="234"/>
      <c r="O339" s="234"/>
      <c r="P339" s="234"/>
      <c r="Q339" s="234"/>
      <c r="R339" s="235"/>
      <c r="S339" s="235"/>
      <c r="T339" s="235"/>
      <c r="U339" s="235"/>
      <c r="V339" s="235"/>
      <c r="W339" s="235"/>
      <c r="X339" s="235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122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ht="32.6" outlineLevel="1" x14ac:dyDescent="0.2">
      <c r="A340" s="231"/>
      <c r="B340" s="232"/>
      <c r="C340" s="269" t="s">
        <v>387</v>
      </c>
      <c r="D340" s="237"/>
      <c r="E340" s="238">
        <v>1.07</v>
      </c>
      <c r="F340" s="235"/>
      <c r="G340" s="235"/>
      <c r="H340" s="235"/>
      <c r="I340" s="235"/>
      <c r="J340" s="235"/>
      <c r="K340" s="235"/>
      <c r="L340" s="235"/>
      <c r="M340" s="235"/>
      <c r="N340" s="234"/>
      <c r="O340" s="234"/>
      <c r="P340" s="234"/>
      <c r="Q340" s="234"/>
      <c r="R340" s="235"/>
      <c r="S340" s="235"/>
      <c r="T340" s="235"/>
      <c r="U340" s="235"/>
      <c r="V340" s="235"/>
      <c r="W340" s="235"/>
      <c r="X340" s="235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122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31"/>
      <c r="B341" s="232"/>
      <c r="C341" s="269" t="s">
        <v>388</v>
      </c>
      <c r="D341" s="237"/>
      <c r="E341" s="238">
        <v>7.0000000000000007E-2</v>
      </c>
      <c r="F341" s="235"/>
      <c r="G341" s="235"/>
      <c r="H341" s="235"/>
      <c r="I341" s="235"/>
      <c r="J341" s="235"/>
      <c r="K341" s="235"/>
      <c r="L341" s="235"/>
      <c r="M341" s="235"/>
      <c r="N341" s="234"/>
      <c r="O341" s="234"/>
      <c r="P341" s="234"/>
      <c r="Q341" s="234"/>
      <c r="R341" s="235"/>
      <c r="S341" s="235"/>
      <c r="T341" s="235"/>
      <c r="U341" s="235"/>
      <c r="V341" s="235"/>
      <c r="W341" s="235"/>
      <c r="X341" s="235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122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ht="21.75" outlineLevel="1" x14ac:dyDescent="0.2">
      <c r="A342" s="231"/>
      <c r="B342" s="232"/>
      <c r="C342" s="269" t="s">
        <v>389</v>
      </c>
      <c r="D342" s="237"/>
      <c r="E342" s="238">
        <v>0.15</v>
      </c>
      <c r="F342" s="235"/>
      <c r="G342" s="235"/>
      <c r="H342" s="235"/>
      <c r="I342" s="235"/>
      <c r="J342" s="235"/>
      <c r="K342" s="235"/>
      <c r="L342" s="235"/>
      <c r="M342" s="235"/>
      <c r="N342" s="234"/>
      <c r="O342" s="234"/>
      <c r="P342" s="234"/>
      <c r="Q342" s="234"/>
      <c r="R342" s="235"/>
      <c r="S342" s="235"/>
      <c r="T342" s="235"/>
      <c r="U342" s="235"/>
      <c r="V342" s="235"/>
      <c r="W342" s="235"/>
      <c r="X342" s="235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122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32.6" outlineLevel="1" x14ac:dyDescent="0.2">
      <c r="A343" s="231"/>
      <c r="B343" s="232"/>
      <c r="C343" s="269" t="s">
        <v>337</v>
      </c>
      <c r="D343" s="237"/>
      <c r="E343" s="238">
        <v>1.42</v>
      </c>
      <c r="F343" s="235"/>
      <c r="G343" s="235"/>
      <c r="H343" s="235"/>
      <c r="I343" s="235"/>
      <c r="J343" s="235"/>
      <c r="K343" s="235"/>
      <c r="L343" s="235"/>
      <c r="M343" s="235"/>
      <c r="N343" s="234"/>
      <c r="O343" s="234"/>
      <c r="P343" s="234"/>
      <c r="Q343" s="234"/>
      <c r="R343" s="235"/>
      <c r="S343" s="235"/>
      <c r="T343" s="235"/>
      <c r="U343" s="235"/>
      <c r="V343" s="235"/>
      <c r="W343" s="235"/>
      <c r="X343" s="235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122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9" t="s">
        <v>338</v>
      </c>
      <c r="D344" s="237"/>
      <c r="E344" s="238">
        <v>0.55000000000000004</v>
      </c>
      <c r="F344" s="235"/>
      <c r="G344" s="235"/>
      <c r="H344" s="235"/>
      <c r="I344" s="235"/>
      <c r="J344" s="235"/>
      <c r="K344" s="235"/>
      <c r="L344" s="235"/>
      <c r="M344" s="235"/>
      <c r="N344" s="234"/>
      <c r="O344" s="234"/>
      <c r="P344" s="234"/>
      <c r="Q344" s="234"/>
      <c r="R344" s="235"/>
      <c r="S344" s="235"/>
      <c r="T344" s="235"/>
      <c r="U344" s="235"/>
      <c r="V344" s="235"/>
      <c r="W344" s="235"/>
      <c r="X344" s="235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122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ht="21.75" outlineLevel="1" x14ac:dyDescent="0.2">
      <c r="A345" s="231"/>
      <c r="B345" s="232"/>
      <c r="C345" s="269" t="s">
        <v>339</v>
      </c>
      <c r="D345" s="237"/>
      <c r="E345" s="238">
        <v>1.39</v>
      </c>
      <c r="F345" s="235"/>
      <c r="G345" s="235"/>
      <c r="H345" s="235"/>
      <c r="I345" s="235"/>
      <c r="J345" s="235"/>
      <c r="K345" s="235"/>
      <c r="L345" s="235"/>
      <c r="M345" s="235"/>
      <c r="N345" s="234"/>
      <c r="O345" s="234"/>
      <c r="P345" s="234"/>
      <c r="Q345" s="234"/>
      <c r="R345" s="235"/>
      <c r="S345" s="235"/>
      <c r="T345" s="235"/>
      <c r="U345" s="235"/>
      <c r="V345" s="235"/>
      <c r="W345" s="235"/>
      <c r="X345" s="235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122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70" t="s">
        <v>153</v>
      </c>
      <c r="D346" s="239"/>
      <c r="E346" s="240"/>
      <c r="F346" s="235"/>
      <c r="G346" s="235"/>
      <c r="H346" s="235"/>
      <c r="I346" s="235"/>
      <c r="J346" s="235"/>
      <c r="K346" s="235"/>
      <c r="L346" s="235"/>
      <c r="M346" s="235"/>
      <c r="N346" s="234"/>
      <c r="O346" s="234"/>
      <c r="P346" s="234"/>
      <c r="Q346" s="234"/>
      <c r="R346" s="235"/>
      <c r="S346" s="235"/>
      <c r="T346" s="235"/>
      <c r="U346" s="235"/>
      <c r="V346" s="235"/>
      <c r="W346" s="235"/>
      <c r="X346" s="235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122</v>
      </c>
      <c r="AH346" s="214">
        <v>1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/>
      <c r="B347" s="232"/>
      <c r="C347" s="269" t="s">
        <v>390</v>
      </c>
      <c r="D347" s="237"/>
      <c r="E347" s="238"/>
      <c r="F347" s="235"/>
      <c r="G347" s="235"/>
      <c r="H347" s="235"/>
      <c r="I347" s="235"/>
      <c r="J347" s="235"/>
      <c r="K347" s="235"/>
      <c r="L347" s="235"/>
      <c r="M347" s="235"/>
      <c r="N347" s="234"/>
      <c r="O347" s="234"/>
      <c r="P347" s="234"/>
      <c r="Q347" s="234"/>
      <c r="R347" s="235"/>
      <c r="S347" s="235"/>
      <c r="T347" s="235"/>
      <c r="U347" s="235"/>
      <c r="V347" s="235"/>
      <c r="W347" s="235"/>
      <c r="X347" s="235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122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31"/>
      <c r="B348" s="232"/>
      <c r="C348" s="269" t="s">
        <v>304</v>
      </c>
      <c r="D348" s="237"/>
      <c r="E348" s="238"/>
      <c r="F348" s="235"/>
      <c r="G348" s="235"/>
      <c r="H348" s="235"/>
      <c r="I348" s="235"/>
      <c r="J348" s="235"/>
      <c r="K348" s="235"/>
      <c r="L348" s="235"/>
      <c r="M348" s="235"/>
      <c r="N348" s="234"/>
      <c r="O348" s="234"/>
      <c r="P348" s="234"/>
      <c r="Q348" s="234"/>
      <c r="R348" s="235"/>
      <c r="S348" s="235"/>
      <c r="T348" s="235"/>
      <c r="U348" s="235"/>
      <c r="V348" s="235"/>
      <c r="W348" s="235"/>
      <c r="X348" s="235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122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ht="21.75" outlineLevel="1" x14ac:dyDescent="0.2">
      <c r="A349" s="231"/>
      <c r="B349" s="232"/>
      <c r="C349" s="269" t="s">
        <v>391</v>
      </c>
      <c r="D349" s="237"/>
      <c r="E349" s="238">
        <v>1.92</v>
      </c>
      <c r="F349" s="235"/>
      <c r="G349" s="235"/>
      <c r="H349" s="235"/>
      <c r="I349" s="235"/>
      <c r="J349" s="235"/>
      <c r="K349" s="235"/>
      <c r="L349" s="235"/>
      <c r="M349" s="235"/>
      <c r="N349" s="234"/>
      <c r="O349" s="234"/>
      <c r="P349" s="234"/>
      <c r="Q349" s="234"/>
      <c r="R349" s="235"/>
      <c r="S349" s="235"/>
      <c r="T349" s="235"/>
      <c r="U349" s="235"/>
      <c r="V349" s="235"/>
      <c r="W349" s="235"/>
      <c r="X349" s="235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122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ht="21.75" outlineLevel="1" x14ac:dyDescent="0.2">
      <c r="A350" s="231"/>
      <c r="B350" s="232"/>
      <c r="C350" s="269" t="s">
        <v>392</v>
      </c>
      <c r="D350" s="237"/>
      <c r="E350" s="238">
        <v>7.9</v>
      </c>
      <c r="F350" s="235"/>
      <c r="G350" s="235"/>
      <c r="H350" s="235"/>
      <c r="I350" s="235"/>
      <c r="J350" s="235"/>
      <c r="K350" s="235"/>
      <c r="L350" s="235"/>
      <c r="M350" s="235"/>
      <c r="N350" s="234"/>
      <c r="O350" s="234"/>
      <c r="P350" s="234"/>
      <c r="Q350" s="234"/>
      <c r="R350" s="235"/>
      <c r="S350" s="235"/>
      <c r="T350" s="235"/>
      <c r="U350" s="235"/>
      <c r="V350" s="235"/>
      <c r="W350" s="235"/>
      <c r="X350" s="235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122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ht="21.75" outlineLevel="1" x14ac:dyDescent="0.2">
      <c r="A351" s="231"/>
      <c r="B351" s="232"/>
      <c r="C351" s="269" t="s">
        <v>393</v>
      </c>
      <c r="D351" s="237"/>
      <c r="E351" s="238">
        <v>4.6100000000000003</v>
      </c>
      <c r="F351" s="235"/>
      <c r="G351" s="235"/>
      <c r="H351" s="235"/>
      <c r="I351" s="235"/>
      <c r="J351" s="235"/>
      <c r="K351" s="235"/>
      <c r="L351" s="235"/>
      <c r="M351" s="235"/>
      <c r="N351" s="234"/>
      <c r="O351" s="234"/>
      <c r="P351" s="234"/>
      <c r="Q351" s="234"/>
      <c r="R351" s="235"/>
      <c r="S351" s="235"/>
      <c r="T351" s="235"/>
      <c r="U351" s="235"/>
      <c r="V351" s="235"/>
      <c r="W351" s="235"/>
      <c r="X351" s="235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122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ht="21.75" outlineLevel="1" x14ac:dyDescent="0.2">
      <c r="A352" s="231"/>
      <c r="B352" s="232"/>
      <c r="C352" s="269" t="s">
        <v>394</v>
      </c>
      <c r="D352" s="237"/>
      <c r="E352" s="238">
        <v>7.9</v>
      </c>
      <c r="F352" s="235"/>
      <c r="G352" s="235"/>
      <c r="H352" s="235"/>
      <c r="I352" s="235"/>
      <c r="J352" s="235"/>
      <c r="K352" s="235"/>
      <c r="L352" s="235"/>
      <c r="M352" s="235"/>
      <c r="N352" s="234"/>
      <c r="O352" s="234"/>
      <c r="P352" s="234"/>
      <c r="Q352" s="234"/>
      <c r="R352" s="235"/>
      <c r="S352" s="235"/>
      <c r="T352" s="235"/>
      <c r="U352" s="235"/>
      <c r="V352" s="235"/>
      <c r="W352" s="235"/>
      <c r="X352" s="235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122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9" t="s">
        <v>395</v>
      </c>
      <c r="D353" s="237"/>
      <c r="E353" s="238"/>
      <c r="F353" s="235"/>
      <c r="G353" s="235"/>
      <c r="H353" s="235"/>
      <c r="I353" s="235"/>
      <c r="J353" s="235"/>
      <c r="K353" s="235"/>
      <c r="L353" s="235"/>
      <c r="M353" s="235"/>
      <c r="N353" s="234"/>
      <c r="O353" s="234"/>
      <c r="P353" s="234"/>
      <c r="Q353" s="234"/>
      <c r="R353" s="235"/>
      <c r="S353" s="235"/>
      <c r="T353" s="235"/>
      <c r="U353" s="235"/>
      <c r="V353" s="235"/>
      <c r="W353" s="235"/>
      <c r="X353" s="235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122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ht="21.75" outlineLevel="1" x14ac:dyDescent="0.2">
      <c r="A354" s="231"/>
      <c r="B354" s="232"/>
      <c r="C354" s="269" t="s">
        <v>396</v>
      </c>
      <c r="D354" s="237"/>
      <c r="E354" s="238">
        <v>8.5500000000000007</v>
      </c>
      <c r="F354" s="235"/>
      <c r="G354" s="235"/>
      <c r="H354" s="235"/>
      <c r="I354" s="235"/>
      <c r="J354" s="235"/>
      <c r="K354" s="235"/>
      <c r="L354" s="235"/>
      <c r="M354" s="235"/>
      <c r="N354" s="234"/>
      <c r="O354" s="234"/>
      <c r="P354" s="234"/>
      <c r="Q354" s="234"/>
      <c r="R354" s="235"/>
      <c r="S354" s="235"/>
      <c r="T354" s="235"/>
      <c r="U354" s="235"/>
      <c r="V354" s="235"/>
      <c r="W354" s="235"/>
      <c r="X354" s="235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122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ht="21.75" outlineLevel="1" x14ac:dyDescent="0.2">
      <c r="A355" s="231"/>
      <c r="B355" s="232"/>
      <c r="C355" s="269" t="s">
        <v>397</v>
      </c>
      <c r="D355" s="237"/>
      <c r="E355" s="238">
        <v>0.2</v>
      </c>
      <c r="F355" s="235"/>
      <c r="G355" s="235"/>
      <c r="H355" s="235"/>
      <c r="I355" s="235"/>
      <c r="J355" s="235"/>
      <c r="K355" s="235"/>
      <c r="L355" s="235"/>
      <c r="M355" s="235"/>
      <c r="N355" s="234"/>
      <c r="O355" s="234"/>
      <c r="P355" s="234"/>
      <c r="Q355" s="234"/>
      <c r="R355" s="235"/>
      <c r="S355" s="235"/>
      <c r="T355" s="235"/>
      <c r="U355" s="235"/>
      <c r="V355" s="235"/>
      <c r="W355" s="235"/>
      <c r="X355" s="235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122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69" t="s">
        <v>156</v>
      </c>
      <c r="D356" s="237"/>
      <c r="E356" s="238"/>
      <c r="F356" s="235"/>
      <c r="G356" s="235"/>
      <c r="H356" s="235"/>
      <c r="I356" s="235"/>
      <c r="J356" s="235"/>
      <c r="K356" s="235"/>
      <c r="L356" s="235"/>
      <c r="M356" s="235"/>
      <c r="N356" s="234"/>
      <c r="O356" s="234"/>
      <c r="P356" s="234"/>
      <c r="Q356" s="234"/>
      <c r="R356" s="235"/>
      <c r="S356" s="235"/>
      <c r="T356" s="235"/>
      <c r="U356" s="235"/>
      <c r="V356" s="235"/>
      <c r="W356" s="235"/>
      <c r="X356" s="235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122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ht="21.75" outlineLevel="1" x14ac:dyDescent="0.2">
      <c r="A357" s="231"/>
      <c r="B357" s="232"/>
      <c r="C357" s="269" t="s">
        <v>398</v>
      </c>
      <c r="D357" s="237"/>
      <c r="E357" s="238">
        <v>0.1</v>
      </c>
      <c r="F357" s="235"/>
      <c r="G357" s="235"/>
      <c r="H357" s="235"/>
      <c r="I357" s="235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122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ht="21.75" outlineLevel="1" x14ac:dyDescent="0.2">
      <c r="A358" s="231"/>
      <c r="B358" s="232"/>
      <c r="C358" s="269" t="s">
        <v>399</v>
      </c>
      <c r="D358" s="237"/>
      <c r="E358" s="238">
        <v>0.05</v>
      </c>
      <c r="F358" s="235"/>
      <c r="G358" s="235"/>
      <c r="H358" s="235"/>
      <c r="I358" s="235"/>
      <c r="J358" s="235"/>
      <c r="K358" s="235"/>
      <c r="L358" s="235"/>
      <c r="M358" s="235"/>
      <c r="N358" s="234"/>
      <c r="O358" s="234"/>
      <c r="P358" s="234"/>
      <c r="Q358" s="234"/>
      <c r="R358" s="235"/>
      <c r="S358" s="235"/>
      <c r="T358" s="235"/>
      <c r="U358" s="235"/>
      <c r="V358" s="235"/>
      <c r="W358" s="235"/>
      <c r="X358" s="235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122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ht="21.75" outlineLevel="1" x14ac:dyDescent="0.2">
      <c r="A359" s="231"/>
      <c r="B359" s="232"/>
      <c r="C359" s="269" t="s">
        <v>400</v>
      </c>
      <c r="D359" s="237"/>
      <c r="E359" s="238">
        <v>1.58</v>
      </c>
      <c r="F359" s="235"/>
      <c r="G359" s="235"/>
      <c r="H359" s="235"/>
      <c r="I359" s="235"/>
      <c r="J359" s="235"/>
      <c r="K359" s="235"/>
      <c r="L359" s="235"/>
      <c r="M359" s="235"/>
      <c r="N359" s="234"/>
      <c r="O359" s="234"/>
      <c r="P359" s="234"/>
      <c r="Q359" s="234"/>
      <c r="R359" s="235"/>
      <c r="S359" s="235"/>
      <c r="T359" s="235"/>
      <c r="U359" s="235"/>
      <c r="V359" s="235"/>
      <c r="W359" s="235"/>
      <c r="X359" s="235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122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1.75" outlineLevel="1" x14ac:dyDescent="0.2">
      <c r="A360" s="231"/>
      <c r="B360" s="232"/>
      <c r="C360" s="269" t="s">
        <v>401</v>
      </c>
      <c r="D360" s="237"/>
      <c r="E360" s="238">
        <v>0.04</v>
      </c>
      <c r="F360" s="235"/>
      <c r="G360" s="235"/>
      <c r="H360" s="235"/>
      <c r="I360" s="235"/>
      <c r="J360" s="235"/>
      <c r="K360" s="235"/>
      <c r="L360" s="235"/>
      <c r="M360" s="235"/>
      <c r="N360" s="234"/>
      <c r="O360" s="234"/>
      <c r="P360" s="234"/>
      <c r="Q360" s="234"/>
      <c r="R360" s="235"/>
      <c r="S360" s="235"/>
      <c r="T360" s="235"/>
      <c r="U360" s="235"/>
      <c r="V360" s="235"/>
      <c r="W360" s="235"/>
      <c r="X360" s="235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122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1"/>
      <c r="B361" s="232"/>
      <c r="C361" s="270" t="s">
        <v>153</v>
      </c>
      <c r="D361" s="239"/>
      <c r="E361" s="240"/>
      <c r="F361" s="235"/>
      <c r="G361" s="235"/>
      <c r="H361" s="235"/>
      <c r="I361" s="235"/>
      <c r="J361" s="235"/>
      <c r="K361" s="235"/>
      <c r="L361" s="235"/>
      <c r="M361" s="235"/>
      <c r="N361" s="234"/>
      <c r="O361" s="234"/>
      <c r="P361" s="234"/>
      <c r="Q361" s="234"/>
      <c r="R361" s="235"/>
      <c r="S361" s="235"/>
      <c r="T361" s="235"/>
      <c r="U361" s="235"/>
      <c r="V361" s="235"/>
      <c r="W361" s="235"/>
      <c r="X361" s="235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122</v>
      </c>
      <c r="AH361" s="214">
        <v>1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31"/>
      <c r="B362" s="232"/>
      <c r="C362" s="269" t="s">
        <v>402</v>
      </c>
      <c r="D362" s="237"/>
      <c r="E362" s="238">
        <v>6.92</v>
      </c>
      <c r="F362" s="235"/>
      <c r="G362" s="235"/>
      <c r="H362" s="235"/>
      <c r="I362" s="235"/>
      <c r="J362" s="235"/>
      <c r="K362" s="235"/>
      <c r="L362" s="235"/>
      <c r="M362" s="235"/>
      <c r="N362" s="234"/>
      <c r="O362" s="234"/>
      <c r="P362" s="234"/>
      <c r="Q362" s="234"/>
      <c r="R362" s="235"/>
      <c r="S362" s="235"/>
      <c r="T362" s="235"/>
      <c r="U362" s="235"/>
      <c r="V362" s="235"/>
      <c r="W362" s="235"/>
      <c r="X362" s="235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122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1"/>
      <c r="B363" s="232"/>
      <c r="C363" s="269" t="s">
        <v>403</v>
      </c>
      <c r="D363" s="237"/>
      <c r="E363" s="238">
        <v>10.029999999999999</v>
      </c>
      <c r="F363" s="235"/>
      <c r="G363" s="235"/>
      <c r="H363" s="235"/>
      <c r="I363" s="235"/>
      <c r="J363" s="235"/>
      <c r="K363" s="235"/>
      <c r="L363" s="235"/>
      <c r="M363" s="235"/>
      <c r="N363" s="234"/>
      <c r="O363" s="234"/>
      <c r="P363" s="234"/>
      <c r="Q363" s="234"/>
      <c r="R363" s="235"/>
      <c r="S363" s="235"/>
      <c r="T363" s="235"/>
      <c r="U363" s="235"/>
      <c r="V363" s="235"/>
      <c r="W363" s="235"/>
      <c r="X363" s="235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122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31"/>
      <c r="B364" s="232"/>
      <c r="C364" s="269" t="s">
        <v>404</v>
      </c>
      <c r="D364" s="237"/>
      <c r="E364" s="238">
        <v>2.34</v>
      </c>
      <c r="F364" s="235"/>
      <c r="G364" s="235"/>
      <c r="H364" s="235"/>
      <c r="I364" s="235"/>
      <c r="J364" s="235"/>
      <c r="K364" s="235"/>
      <c r="L364" s="235"/>
      <c r="M364" s="235"/>
      <c r="N364" s="234"/>
      <c r="O364" s="234"/>
      <c r="P364" s="234"/>
      <c r="Q364" s="234"/>
      <c r="R364" s="235"/>
      <c r="S364" s="235"/>
      <c r="T364" s="235"/>
      <c r="U364" s="235"/>
      <c r="V364" s="235"/>
      <c r="W364" s="235"/>
      <c r="X364" s="235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122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31"/>
      <c r="B365" s="232"/>
      <c r="C365" s="269" t="s">
        <v>405</v>
      </c>
      <c r="D365" s="237"/>
      <c r="E365" s="238">
        <v>7.0000000000000007E-2</v>
      </c>
      <c r="F365" s="235"/>
      <c r="G365" s="235"/>
      <c r="H365" s="235"/>
      <c r="I365" s="235"/>
      <c r="J365" s="235"/>
      <c r="K365" s="235"/>
      <c r="L365" s="235"/>
      <c r="M365" s="235"/>
      <c r="N365" s="234"/>
      <c r="O365" s="234"/>
      <c r="P365" s="234"/>
      <c r="Q365" s="234"/>
      <c r="R365" s="235"/>
      <c r="S365" s="235"/>
      <c r="T365" s="235"/>
      <c r="U365" s="235"/>
      <c r="V365" s="235"/>
      <c r="W365" s="235"/>
      <c r="X365" s="235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122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1"/>
      <c r="B366" s="232"/>
      <c r="C366" s="270" t="s">
        <v>153</v>
      </c>
      <c r="D366" s="239"/>
      <c r="E366" s="240"/>
      <c r="F366" s="235"/>
      <c r="G366" s="235"/>
      <c r="H366" s="235"/>
      <c r="I366" s="235"/>
      <c r="J366" s="235"/>
      <c r="K366" s="235"/>
      <c r="L366" s="235"/>
      <c r="M366" s="235"/>
      <c r="N366" s="234"/>
      <c r="O366" s="234"/>
      <c r="P366" s="234"/>
      <c r="Q366" s="234"/>
      <c r="R366" s="235"/>
      <c r="S366" s="235"/>
      <c r="T366" s="235"/>
      <c r="U366" s="235"/>
      <c r="V366" s="235"/>
      <c r="W366" s="235"/>
      <c r="X366" s="235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122</v>
      </c>
      <c r="AH366" s="214">
        <v>1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ht="21.75" outlineLevel="1" x14ac:dyDescent="0.2">
      <c r="A367" s="254">
        <v>43</v>
      </c>
      <c r="B367" s="255" t="s">
        <v>406</v>
      </c>
      <c r="C367" s="268" t="s">
        <v>407</v>
      </c>
      <c r="D367" s="256" t="s">
        <v>347</v>
      </c>
      <c r="E367" s="257">
        <v>420.86820999999998</v>
      </c>
      <c r="F367" s="258"/>
      <c r="G367" s="259">
        <f>ROUND(E367*F367,2)</f>
        <v>0</v>
      </c>
      <c r="H367" s="236"/>
      <c r="I367" s="235">
        <f>ROUND(E367*H367,2)</f>
        <v>0</v>
      </c>
      <c r="J367" s="236"/>
      <c r="K367" s="235">
        <f>ROUND(E367*J367,2)</f>
        <v>0</v>
      </c>
      <c r="L367" s="235">
        <v>21</v>
      </c>
      <c r="M367" s="235">
        <f>G367*(1+L367/100)</f>
        <v>0</v>
      </c>
      <c r="N367" s="234">
        <v>0</v>
      </c>
      <c r="O367" s="234">
        <f>ROUND(E367*N367,2)</f>
        <v>0</v>
      </c>
      <c r="P367" s="234">
        <v>0</v>
      </c>
      <c r="Q367" s="234">
        <f>ROUND(E367*P367,2)</f>
        <v>0</v>
      </c>
      <c r="R367" s="235"/>
      <c r="S367" s="235" t="s">
        <v>118</v>
      </c>
      <c r="T367" s="235" t="s">
        <v>118</v>
      </c>
      <c r="U367" s="235">
        <v>0</v>
      </c>
      <c r="V367" s="235">
        <f>ROUND(E367*U367,2)</f>
        <v>0</v>
      </c>
      <c r="W367" s="235"/>
      <c r="X367" s="235" t="s">
        <v>119</v>
      </c>
      <c r="Y367" s="214"/>
      <c r="Z367" s="214"/>
      <c r="AA367" s="214"/>
      <c r="AB367" s="214"/>
      <c r="AC367" s="214"/>
      <c r="AD367" s="214"/>
      <c r="AE367" s="214"/>
      <c r="AF367" s="214"/>
      <c r="AG367" s="214" t="s">
        <v>385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31"/>
      <c r="B368" s="232"/>
      <c r="C368" s="269" t="s">
        <v>123</v>
      </c>
      <c r="D368" s="237"/>
      <c r="E368" s="238"/>
      <c r="F368" s="235"/>
      <c r="G368" s="235"/>
      <c r="H368" s="235"/>
      <c r="I368" s="235"/>
      <c r="J368" s="235"/>
      <c r="K368" s="235"/>
      <c r="L368" s="235"/>
      <c r="M368" s="235"/>
      <c r="N368" s="234"/>
      <c r="O368" s="234"/>
      <c r="P368" s="234"/>
      <c r="Q368" s="234"/>
      <c r="R368" s="235"/>
      <c r="S368" s="235"/>
      <c r="T368" s="235"/>
      <c r="U368" s="235"/>
      <c r="V368" s="235"/>
      <c r="W368" s="235"/>
      <c r="X368" s="235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122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1"/>
      <c r="B369" s="232"/>
      <c r="C369" s="269" t="s">
        <v>124</v>
      </c>
      <c r="D369" s="237"/>
      <c r="E369" s="238"/>
      <c r="F369" s="235"/>
      <c r="G369" s="235"/>
      <c r="H369" s="235"/>
      <c r="I369" s="235"/>
      <c r="J369" s="235"/>
      <c r="K369" s="235"/>
      <c r="L369" s="235"/>
      <c r="M369" s="235"/>
      <c r="N369" s="234"/>
      <c r="O369" s="234"/>
      <c r="P369" s="234"/>
      <c r="Q369" s="234"/>
      <c r="R369" s="235"/>
      <c r="S369" s="235"/>
      <c r="T369" s="235"/>
      <c r="U369" s="235"/>
      <c r="V369" s="235"/>
      <c r="W369" s="235"/>
      <c r="X369" s="235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122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31"/>
      <c r="B370" s="232"/>
      <c r="C370" s="269" t="s">
        <v>386</v>
      </c>
      <c r="D370" s="237"/>
      <c r="E370" s="238"/>
      <c r="F370" s="235"/>
      <c r="G370" s="235"/>
      <c r="H370" s="235"/>
      <c r="I370" s="235"/>
      <c r="J370" s="235"/>
      <c r="K370" s="235"/>
      <c r="L370" s="235"/>
      <c r="M370" s="235"/>
      <c r="N370" s="234"/>
      <c r="O370" s="234"/>
      <c r="P370" s="234"/>
      <c r="Q370" s="234"/>
      <c r="R370" s="235"/>
      <c r="S370" s="235"/>
      <c r="T370" s="235"/>
      <c r="U370" s="235"/>
      <c r="V370" s="235"/>
      <c r="W370" s="235"/>
      <c r="X370" s="235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122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ht="32.6" outlineLevel="1" x14ac:dyDescent="0.2">
      <c r="A371" s="231"/>
      <c r="B371" s="232"/>
      <c r="C371" s="269" t="s">
        <v>408</v>
      </c>
      <c r="D371" s="237"/>
      <c r="E371" s="238">
        <v>4.29</v>
      </c>
      <c r="F371" s="235"/>
      <c r="G371" s="235"/>
      <c r="H371" s="235"/>
      <c r="I371" s="235"/>
      <c r="J371" s="235"/>
      <c r="K371" s="235"/>
      <c r="L371" s="235"/>
      <c r="M371" s="235"/>
      <c r="N371" s="234"/>
      <c r="O371" s="234"/>
      <c r="P371" s="234"/>
      <c r="Q371" s="234"/>
      <c r="R371" s="235"/>
      <c r="S371" s="235"/>
      <c r="T371" s="235"/>
      <c r="U371" s="235"/>
      <c r="V371" s="235"/>
      <c r="W371" s="235"/>
      <c r="X371" s="235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122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ht="21.75" outlineLevel="1" x14ac:dyDescent="0.2">
      <c r="A372" s="231"/>
      <c r="B372" s="232"/>
      <c r="C372" s="269" t="s">
        <v>409</v>
      </c>
      <c r="D372" s="237"/>
      <c r="E372" s="238">
        <v>0.28999999999999998</v>
      </c>
      <c r="F372" s="235"/>
      <c r="G372" s="235"/>
      <c r="H372" s="235"/>
      <c r="I372" s="235"/>
      <c r="J372" s="235"/>
      <c r="K372" s="235"/>
      <c r="L372" s="235"/>
      <c r="M372" s="235"/>
      <c r="N372" s="234"/>
      <c r="O372" s="234"/>
      <c r="P372" s="234"/>
      <c r="Q372" s="234"/>
      <c r="R372" s="235"/>
      <c r="S372" s="235"/>
      <c r="T372" s="235"/>
      <c r="U372" s="235"/>
      <c r="V372" s="235"/>
      <c r="W372" s="235"/>
      <c r="X372" s="235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122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ht="21.75" outlineLevel="1" x14ac:dyDescent="0.2">
      <c r="A373" s="231"/>
      <c r="B373" s="232"/>
      <c r="C373" s="269" t="s">
        <v>410</v>
      </c>
      <c r="D373" s="237"/>
      <c r="E373" s="238">
        <v>0.57999999999999996</v>
      </c>
      <c r="F373" s="235"/>
      <c r="G373" s="235"/>
      <c r="H373" s="235"/>
      <c r="I373" s="235"/>
      <c r="J373" s="235"/>
      <c r="K373" s="235"/>
      <c r="L373" s="235"/>
      <c r="M373" s="235"/>
      <c r="N373" s="234"/>
      <c r="O373" s="234"/>
      <c r="P373" s="234"/>
      <c r="Q373" s="234"/>
      <c r="R373" s="235"/>
      <c r="S373" s="235"/>
      <c r="T373" s="235"/>
      <c r="U373" s="235"/>
      <c r="V373" s="235"/>
      <c r="W373" s="235"/>
      <c r="X373" s="235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122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ht="32.6" outlineLevel="1" x14ac:dyDescent="0.2">
      <c r="A374" s="231"/>
      <c r="B374" s="232"/>
      <c r="C374" s="269" t="s">
        <v>411</v>
      </c>
      <c r="D374" s="237"/>
      <c r="E374" s="238">
        <v>5.68</v>
      </c>
      <c r="F374" s="235"/>
      <c r="G374" s="235"/>
      <c r="H374" s="235"/>
      <c r="I374" s="235"/>
      <c r="J374" s="235"/>
      <c r="K374" s="235"/>
      <c r="L374" s="235"/>
      <c r="M374" s="235"/>
      <c r="N374" s="234"/>
      <c r="O374" s="234"/>
      <c r="P374" s="234"/>
      <c r="Q374" s="234"/>
      <c r="R374" s="235"/>
      <c r="S374" s="235"/>
      <c r="T374" s="235"/>
      <c r="U374" s="235"/>
      <c r="V374" s="235"/>
      <c r="W374" s="235"/>
      <c r="X374" s="235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122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69" t="s">
        <v>412</v>
      </c>
      <c r="D375" s="237"/>
      <c r="E375" s="238">
        <v>2.19</v>
      </c>
      <c r="F375" s="235"/>
      <c r="G375" s="235"/>
      <c r="H375" s="235"/>
      <c r="I375" s="235"/>
      <c r="J375" s="235"/>
      <c r="K375" s="235"/>
      <c r="L375" s="235"/>
      <c r="M375" s="235"/>
      <c r="N375" s="234"/>
      <c r="O375" s="234"/>
      <c r="P375" s="234"/>
      <c r="Q375" s="234"/>
      <c r="R375" s="235"/>
      <c r="S375" s="235"/>
      <c r="T375" s="235"/>
      <c r="U375" s="235"/>
      <c r="V375" s="235"/>
      <c r="W375" s="235"/>
      <c r="X375" s="235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122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ht="21.75" outlineLevel="1" x14ac:dyDescent="0.2">
      <c r="A376" s="231"/>
      <c r="B376" s="232"/>
      <c r="C376" s="269" t="s">
        <v>413</v>
      </c>
      <c r="D376" s="237"/>
      <c r="E376" s="238">
        <v>5.56</v>
      </c>
      <c r="F376" s="235"/>
      <c r="G376" s="235"/>
      <c r="H376" s="235"/>
      <c r="I376" s="235"/>
      <c r="J376" s="235"/>
      <c r="K376" s="235"/>
      <c r="L376" s="235"/>
      <c r="M376" s="235"/>
      <c r="N376" s="234"/>
      <c r="O376" s="234"/>
      <c r="P376" s="234"/>
      <c r="Q376" s="234"/>
      <c r="R376" s="235"/>
      <c r="S376" s="235"/>
      <c r="T376" s="235"/>
      <c r="U376" s="235"/>
      <c r="V376" s="235"/>
      <c r="W376" s="235"/>
      <c r="X376" s="235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122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31"/>
      <c r="B377" s="232"/>
      <c r="C377" s="270" t="s">
        <v>153</v>
      </c>
      <c r="D377" s="239"/>
      <c r="E377" s="240"/>
      <c r="F377" s="235"/>
      <c r="G377" s="235"/>
      <c r="H377" s="235"/>
      <c r="I377" s="235"/>
      <c r="J377" s="235"/>
      <c r="K377" s="235"/>
      <c r="L377" s="235"/>
      <c r="M377" s="235"/>
      <c r="N377" s="234"/>
      <c r="O377" s="234"/>
      <c r="P377" s="234"/>
      <c r="Q377" s="234"/>
      <c r="R377" s="235"/>
      <c r="S377" s="235"/>
      <c r="T377" s="235"/>
      <c r="U377" s="235"/>
      <c r="V377" s="235"/>
      <c r="W377" s="235"/>
      <c r="X377" s="235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122</v>
      </c>
      <c r="AH377" s="214">
        <v>1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9" t="s">
        <v>390</v>
      </c>
      <c r="D378" s="237"/>
      <c r="E378" s="238"/>
      <c r="F378" s="235"/>
      <c r="G378" s="235"/>
      <c r="H378" s="235"/>
      <c r="I378" s="235"/>
      <c r="J378" s="235"/>
      <c r="K378" s="235"/>
      <c r="L378" s="235"/>
      <c r="M378" s="235"/>
      <c r="N378" s="234"/>
      <c r="O378" s="234"/>
      <c r="P378" s="234"/>
      <c r="Q378" s="234"/>
      <c r="R378" s="235"/>
      <c r="S378" s="235"/>
      <c r="T378" s="235"/>
      <c r="U378" s="235"/>
      <c r="V378" s="235"/>
      <c r="W378" s="235"/>
      <c r="X378" s="235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122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31"/>
      <c r="B379" s="232"/>
      <c r="C379" s="269" t="s">
        <v>304</v>
      </c>
      <c r="D379" s="237"/>
      <c r="E379" s="238"/>
      <c r="F379" s="235"/>
      <c r="G379" s="235"/>
      <c r="H379" s="235"/>
      <c r="I379" s="235"/>
      <c r="J379" s="235"/>
      <c r="K379" s="235"/>
      <c r="L379" s="235"/>
      <c r="M379" s="235"/>
      <c r="N379" s="234"/>
      <c r="O379" s="234"/>
      <c r="P379" s="234"/>
      <c r="Q379" s="234"/>
      <c r="R379" s="235"/>
      <c r="S379" s="235"/>
      <c r="T379" s="235"/>
      <c r="U379" s="235"/>
      <c r="V379" s="235"/>
      <c r="W379" s="235"/>
      <c r="X379" s="235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122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ht="21.75" outlineLevel="1" x14ac:dyDescent="0.2">
      <c r="A380" s="231"/>
      <c r="B380" s="232"/>
      <c r="C380" s="269" t="s">
        <v>414</v>
      </c>
      <c r="D380" s="237"/>
      <c r="E380" s="238">
        <v>7.68</v>
      </c>
      <c r="F380" s="235"/>
      <c r="G380" s="235"/>
      <c r="H380" s="235"/>
      <c r="I380" s="235"/>
      <c r="J380" s="235"/>
      <c r="K380" s="235"/>
      <c r="L380" s="235"/>
      <c r="M380" s="235"/>
      <c r="N380" s="234"/>
      <c r="O380" s="234"/>
      <c r="P380" s="234"/>
      <c r="Q380" s="234"/>
      <c r="R380" s="235"/>
      <c r="S380" s="235"/>
      <c r="T380" s="235"/>
      <c r="U380" s="235"/>
      <c r="V380" s="235"/>
      <c r="W380" s="235"/>
      <c r="X380" s="235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122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ht="21.75" outlineLevel="1" x14ac:dyDescent="0.2">
      <c r="A381" s="231"/>
      <c r="B381" s="232"/>
      <c r="C381" s="269" t="s">
        <v>415</v>
      </c>
      <c r="D381" s="237"/>
      <c r="E381" s="238">
        <v>31.59</v>
      </c>
      <c r="F381" s="235"/>
      <c r="G381" s="235"/>
      <c r="H381" s="235"/>
      <c r="I381" s="235"/>
      <c r="J381" s="235"/>
      <c r="K381" s="235"/>
      <c r="L381" s="235"/>
      <c r="M381" s="235"/>
      <c r="N381" s="234"/>
      <c r="O381" s="234"/>
      <c r="P381" s="234"/>
      <c r="Q381" s="234"/>
      <c r="R381" s="235"/>
      <c r="S381" s="235"/>
      <c r="T381" s="235"/>
      <c r="U381" s="235"/>
      <c r="V381" s="235"/>
      <c r="W381" s="235"/>
      <c r="X381" s="235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122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ht="21.75" outlineLevel="1" x14ac:dyDescent="0.2">
      <c r="A382" s="231"/>
      <c r="B382" s="232"/>
      <c r="C382" s="269" t="s">
        <v>416</v>
      </c>
      <c r="D382" s="237"/>
      <c r="E382" s="238">
        <v>18.43</v>
      </c>
      <c r="F382" s="235"/>
      <c r="G382" s="235"/>
      <c r="H382" s="235"/>
      <c r="I382" s="235"/>
      <c r="J382" s="235"/>
      <c r="K382" s="235"/>
      <c r="L382" s="235"/>
      <c r="M382" s="235"/>
      <c r="N382" s="234"/>
      <c r="O382" s="234"/>
      <c r="P382" s="234"/>
      <c r="Q382" s="234"/>
      <c r="R382" s="235"/>
      <c r="S382" s="235"/>
      <c r="T382" s="235"/>
      <c r="U382" s="235"/>
      <c r="V382" s="235"/>
      <c r="W382" s="235"/>
      <c r="X382" s="235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122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ht="21.75" outlineLevel="1" x14ac:dyDescent="0.2">
      <c r="A383" s="231"/>
      <c r="B383" s="232"/>
      <c r="C383" s="269" t="s">
        <v>417</v>
      </c>
      <c r="D383" s="237"/>
      <c r="E383" s="238">
        <v>31.59</v>
      </c>
      <c r="F383" s="235"/>
      <c r="G383" s="235"/>
      <c r="H383" s="235"/>
      <c r="I383" s="235"/>
      <c r="J383" s="235"/>
      <c r="K383" s="235"/>
      <c r="L383" s="235"/>
      <c r="M383" s="235"/>
      <c r="N383" s="234"/>
      <c r="O383" s="234"/>
      <c r="P383" s="234"/>
      <c r="Q383" s="234"/>
      <c r="R383" s="235"/>
      <c r="S383" s="235"/>
      <c r="T383" s="235"/>
      <c r="U383" s="235"/>
      <c r="V383" s="235"/>
      <c r="W383" s="235"/>
      <c r="X383" s="235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122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70" t="s">
        <v>153</v>
      </c>
      <c r="D384" s="239"/>
      <c r="E384" s="240"/>
      <c r="F384" s="235"/>
      <c r="G384" s="235"/>
      <c r="H384" s="235"/>
      <c r="I384" s="235"/>
      <c r="J384" s="235"/>
      <c r="K384" s="235"/>
      <c r="L384" s="235"/>
      <c r="M384" s="235"/>
      <c r="N384" s="234"/>
      <c r="O384" s="234"/>
      <c r="P384" s="234"/>
      <c r="Q384" s="234"/>
      <c r="R384" s="235"/>
      <c r="S384" s="235"/>
      <c r="T384" s="235"/>
      <c r="U384" s="235"/>
      <c r="V384" s="235"/>
      <c r="W384" s="235"/>
      <c r="X384" s="235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122</v>
      </c>
      <c r="AH384" s="214">
        <v>1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31"/>
      <c r="B385" s="232"/>
      <c r="C385" s="269" t="s">
        <v>395</v>
      </c>
      <c r="D385" s="237"/>
      <c r="E385" s="238"/>
      <c r="F385" s="235"/>
      <c r="G385" s="235"/>
      <c r="H385" s="235"/>
      <c r="I385" s="235"/>
      <c r="J385" s="235"/>
      <c r="K385" s="235"/>
      <c r="L385" s="235"/>
      <c r="M385" s="235"/>
      <c r="N385" s="234"/>
      <c r="O385" s="234"/>
      <c r="P385" s="234"/>
      <c r="Q385" s="234"/>
      <c r="R385" s="235"/>
      <c r="S385" s="235"/>
      <c r="T385" s="235"/>
      <c r="U385" s="235"/>
      <c r="V385" s="235"/>
      <c r="W385" s="235"/>
      <c r="X385" s="235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122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ht="21.75" outlineLevel="1" x14ac:dyDescent="0.2">
      <c r="A386" s="231"/>
      <c r="B386" s="232"/>
      <c r="C386" s="269" t="s">
        <v>418</v>
      </c>
      <c r="D386" s="237"/>
      <c r="E386" s="238">
        <v>34.200000000000003</v>
      </c>
      <c r="F386" s="235"/>
      <c r="G386" s="235"/>
      <c r="H386" s="235"/>
      <c r="I386" s="235"/>
      <c r="J386" s="235"/>
      <c r="K386" s="235"/>
      <c r="L386" s="235"/>
      <c r="M386" s="235"/>
      <c r="N386" s="234"/>
      <c r="O386" s="234"/>
      <c r="P386" s="234"/>
      <c r="Q386" s="234"/>
      <c r="R386" s="235"/>
      <c r="S386" s="235"/>
      <c r="T386" s="235"/>
      <c r="U386" s="235"/>
      <c r="V386" s="235"/>
      <c r="W386" s="235"/>
      <c r="X386" s="235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122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ht="21.75" outlineLevel="1" x14ac:dyDescent="0.2">
      <c r="A387" s="231"/>
      <c r="B387" s="232"/>
      <c r="C387" s="269" t="s">
        <v>419</v>
      </c>
      <c r="D387" s="237"/>
      <c r="E387" s="238">
        <v>0.8</v>
      </c>
      <c r="F387" s="235"/>
      <c r="G387" s="235"/>
      <c r="H387" s="235"/>
      <c r="I387" s="235"/>
      <c r="J387" s="235"/>
      <c r="K387" s="235"/>
      <c r="L387" s="235"/>
      <c r="M387" s="235"/>
      <c r="N387" s="234"/>
      <c r="O387" s="234"/>
      <c r="P387" s="234"/>
      <c r="Q387" s="234"/>
      <c r="R387" s="235"/>
      <c r="S387" s="235"/>
      <c r="T387" s="235"/>
      <c r="U387" s="235"/>
      <c r="V387" s="235"/>
      <c r="W387" s="235"/>
      <c r="X387" s="235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122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31"/>
      <c r="B388" s="232"/>
      <c r="C388" s="270" t="s">
        <v>153</v>
      </c>
      <c r="D388" s="239"/>
      <c r="E388" s="240"/>
      <c r="F388" s="235"/>
      <c r="G388" s="235"/>
      <c r="H388" s="235"/>
      <c r="I388" s="235"/>
      <c r="J388" s="235"/>
      <c r="K388" s="235"/>
      <c r="L388" s="235"/>
      <c r="M388" s="235"/>
      <c r="N388" s="234"/>
      <c r="O388" s="234"/>
      <c r="P388" s="234"/>
      <c r="Q388" s="234"/>
      <c r="R388" s="235"/>
      <c r="S388" s="235"/>
      <c r="T388" s="235"/>
      <c r="U388" s="235"/>
      <c r="V388" s="235"/>
      <c r="W388" s="235"/>
      <c r="X388" s="235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122</v>
      </c>
      <c r="AH388" s="214">
        <v>1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9" t="s">
        <v>156</v>
      </c>
      <c r="D389" s="237"/>
      <c r="E389" s="238"/>
      <c r="F389" s="235"/>
      <c r="G389" s="235"/>
      <c r="H389" s="235"/>
      <c r="I389" s="235"/>
      <c r="J389" s="235"/>
      <c r="K389" s="235"/>
      <c r="L389" s="235"/>
      <c r="M389" s="235"/>
      <c r="N389" s="234"/>
      <c r="O389" s="234"/>
      <c r="P389" s="234"/>
      <c r="Q389" s="234"/>
      <c r="R389" s="235"/>
      <c r="S389" s="235"/>
      <c r="T389" s="235"/>
      <c r="U389" s="235"/>
      <c r="V389" s="235"/>
      <c r="W389" s="235"/>
      <c r="X389" s="235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122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ht="21.75" outlineLevel="1" x14ac:dyDescent="0.2">
      <c r="A390" s="231"/>
      <c r="B390" s="232"/>
      <c r="C390" s="269" t="s">
        <v>420</v>
      </c>
      <c r="D390" s="237"/>
      <c r="E390" s="238">
        <v>0.39</v>
      </c>
      <c r="F390" s="235"/>
      <c r="G390" s="235"/>
      <c r="H390" s="235"/>
      <c r="I390" s="235"/>
      <c r="J390" s="235"/>
      <c r="K390" s="235"/>
      <c r="L390" s="235"/>
      <c r="M390" s="235"/>
      <c r="N390" s="234"/>
      <c r="O390" s="234"/>
      <c r="P390" s="234"/>
      <c r="Q390" s="234"/>
      <c r="R390" s="235"/>
      <c r="S390" s="235"/>
      <c r="T390" s="235"/>
      <c r="U390" s="235"/>
      <c r="V390" s="235"/>
      <c r="W390" s="235"/>
      <c r="X390" s="235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122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ht="21.75" outlineLevel="1" x14ac:dyDescent="0.2">
      <c r="A391" s="231"/>
      <c r="B391" s="232"/>
      <c r="C391" s="269" t="s">
        <v>421</v>
      </c>
      <c r="D391" s="237"/>
      <c r="E391" s="238">
        <v>0.21</v>
      </c>
      <c r="F391" s="235"/>
      <c r="G391" s="235"/>
      <c r="H391" s="235"/>
      <c r="I391" s="235"/>
      <c r="J391" s="235"/>
      <c r="K391" s="235"/>
      <c r="L391" s="235"/>
      <c r="M391" s="235"/>
      <c r="N391" s="234"/>
      <c r="O391" s="234"/>
      <c r="P391" s="234"/>
      <c r="Q391" s="234"/>
      <c r="R391" s="235"/>
      <c r="S391" s="235"/>
      <c r="T391" s="235"/>
      <c r="U391" s="235"/>
      <c r="V391" s="235"/>
      <c r="W391" s="235"/>
      <c r="X391" s="235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122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ht="21.75" outlineLevel="1" x14ac:dyDescent="0.2">
      <c r="A392" s="231"/>
      <c r="B392" s="232"/>
      <c r="C392" s="269" t="s">
        <v>422</v>
      </c>
      <c r="D392" s="237"/>
      <c r="E392" s="238">
        <v>6.32</v>
      </c>
      <c r="F392" s="235"/>
      <c r="G392" s="235"/>
      <c r="H392" s="235"/>
      <c r="I392" s="235"/>
      <c r="J392" s="235"/>
      <c r="K392" s="235"/>
      <c r="L392" s="235"/>
      <c r="M392" s="235"/>
      <c r="N392" s="234"/>
      <c r="O392" s="234"/>
      <c r="P392" s="234"/>
      <c r="Q392" s="234"/>
      <c r="R392" s="235"/>
      <c r="S392" s="235"/>
      <c r="T392" s="235"/>
      <c r="U392" s="235"/>
      <c r="V392" s="235"/>
      <c r="W392" s="235"/>
      <c r="X392" s="235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122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ht="21.75" outlineLevel="1" x14ac:dyDescent="0.2">
      <c r="A393" s="231"/>
      <c r="B393" s="232"/>
      <c r="C393" s="269" t="s">
        <v>423</v>
      </c>
      <c r="D393" s="237"/>
      <c r="E393" s="238">
        <v>0.15</v>
      </c>
      <c r="F393" s="235"/>
      <c r="G393" s="235"/>
      <c r="H393" s="235"/>
      <c r="I393" s="235"/>
      <c r="J393" s="235"/>
      <c r="K393" s="235"/>
      <c r="L393" s="235"/>
      <c r="M393" s="235"/>
      <c r="N393" s="234"/>
      <c r="O393" s="234"/>
      <c r="P393" s="234"/>
      <c r="Q393" s="234"/>
      <c r="R393" s="235"/>
      <c r="S393" s="235"/>
      <c r="T393" s="235"/>
      <c r="U393" s="235"/>
      <c r="V393" s="235"/>
      <c r="W393" s="235"/>
      <c r="X393" s="235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122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70" t="s">
        <v>153</v>
      </c>
      <c r="D394" s="239"/>
      <c r="E394" s="240"/>
      <c r="F394" s="235"/>
      <c r="G394" s="235"/>
      <c r="H394" s="235"/>
      <c r="I394" s="235"/>
      <c r="J394" s="235"/>
      <c r="K394" s="235"/>
      <c r="L394" s="235"/>
      <c r="M394" s="235"/>
      <c r="N394" s="234"/>
      <c r="O394" s="234"/>
      <c r="P394" s="234"/>
      <c r="Q394" s="234"/>
      <c r="R394" s="235"/>
      <c r="S394" s="235"/>
      <c r="T394" s="235"/>
      <c r="U394" s="235"/>
      <c r="V394" s="235"/>
      <c r="W394" s="235"/>
      <c r="X394" s="235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122</v>
      </c>
      <c r="AH394" s="214">
        <v>1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1"/>
      <c r="B395" s="232"/>
      <c r="C395" s="269" t="s">
        <v>424</v>
      </c>
      <c r="D395" s="237"/>
      <c r="E395" s="238">
        <v>96.95</v>
      </c>
      <c r="F395" s="235"/>
      <c r="G395" s="235"/>
      <c r="H395" s="235"/>
      <c r="I395" s="235"/>
      <c r="J395" s="235"/>
      <c r="K395" s="235"/>
      <c r="L395" s="235"/>
      <c r="M395" s="235"/>
      <c r="N395" s="234"/>
      <c r="O395" s="234"/>
      <c r="P395" s="234"/>
      <c r="Q395" s="234"/>
      <c r="R395" s="235"/>
      <c r="S395" s="235"/>
      <c r="T395" s="235"/>
      <c r="U395" s="235"/>
      <c r="V395" s="235"/>
      <c r="W395" s="235"/>
      <c r="X395" s="235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122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69" t="s">
        <v>425</v>
      </c>
      <c r="D396" s="237"/>
      <c r="E396" s="238">
        <v>140.35</v>
      </c>
      <c r="F396" s="235"/>
      <c r="G396" s="235"/>
      <c r="H396" s="235"/>
      <c r="I396" s="235"/>
      <c r="J396" s="235"/>
      <c r="K396" s="235"/>
      <c r="L396" s="235"/>
      <c r="M396" s="235"/>
      <c r="N396" s="234"/>
      <c r="O396" s="234"/>
      <c r="P396" s="234"/>
      <c r="Q396" s="234"/>
      <c r="R396" s="235"/>
      <c r="S396" s="235"/>
      <c r="T396" s="235"/>
      <c r="U396" s="235"/>
      <c r="V396" s="235"/>
      <c r="W396" s="235"/>
      <c r="X396" s="235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122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1"/>
      <c r="B397" s="232"/>
      <c r="C397" s="269" t="s">
        <v>426</v>
      </c>
      <c r="D397" s="237"/>
      <c r="E397" s="238">
        <v>32.72</v>
      </c>
      <c r="F397" s="235"/>
      <c r="G397" s="235"/>
      <c r="H397" s="235"/>
      <c r="I397" s="235"/>
      <c r="J397" s="235"/>
      <c r="K397" s="235"/>
      <c r="L397" s="235"/>
      <c r="M397" s="235"/>
      <c r="N397" s="234"/>
      <c r="O397" s="234"/>
      <c r="P397" s="234"/>
      <c r="Q397" s="234"/>
      <c r="R397" s="235"/>
      <c r="S397" s="235"/>
      <c r="T397" s="235"/>
      <c r="U397" s="235"/>
      <c r="V397" s="235"/>
      <c r="W397" s="235"/>
      <c r="X397" s="235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122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9" t="s">
        <v>427</v>
      </c>
      <c r="D398" s="237"/>
      <c r="E398" s="238">
        <v>0.91</v>
      </c>
      <c r="F398" s="235"/>
      <c r="G398" s="235"/>
      <c r="H398" s="235"/>
      <c r="I398" s="235"/>
      <c r="J398" s="235"/>
      <c r="K398" s="235"/>
      <c r="L398" s="235"/>
      <c r="M398" s="235"/>
      <c r="N398" s="234"/>
      <c r="O398" s="234"/>
      <c r="P398" s="234"/>
      <c r="Q398" s="234"/>
      <c r="R398" s="235"/>
      <c r="S398" s="235"/>
      <c r="T398" s="235"/>
      <c r="U398" s="235"/>
      <c r="V398" s="235"/>
      <c r="W398" s="235"/>
      <c r="X398" s="235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122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70" t="s">
        <v>153</v>
      </c>
      <c r="D399" s="239"/>
      <c r="E399" s="240"/>
      <c r="F399" s="235"/>
      <c r="G399" s="235"/>
      <c r="H399" s="235"/>
      <c r="I399" s="235"/>
      <c r="J399" s="235"/>
      <c r="K399" s="235"/>
      <c r="L399" s="235"/>
      <c r="M399" s="235"/>
      <c r="N399" s="234"/>
      <c r="O399" s="234"/>
      <c r="P399" s="234"/>
      <c r="Q399" s="234"/>
      <c r="R399" s="235"/>
      <c r="S399" s="235"/>
      <c r="T399" s="235"/>
      <c r="U399" s="235"/>
      <c r="V399" s="235"/>
      <c r="W399" s="235"/>
      <c r="X399" s="235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122</v>
      </c>
      <c r="AH399" s="214">
        <v>1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54">
        <v>44</v>
      </c>
      <c r="B400" s="255" t="s">
        <v>428</v>
      </c>
      <c r="C400" s="268" t="s">
        <v>429</v>
      </c>
      <c r="D400" s="256" t="s">
        <v>347</v>
      </c>
      <c r="E400" s="257">
        <v>341.02800000000002</v>
      </c>
      <c r="F400" s="258"/>
      <c r="G400" s="259">
        <f>ROUND(E400*F400,2)</f>
        <v>0</v>
      </c>
      <c r="H400" s="236"/>
      <c r="I400" s="235">
        <f>ROUND(E400*H400,2)</f>
        <v>0</v>
      </c>
      <c r="J400" s="236"/>
      <c r="K400" s="235">
        <f>ROUND(E400*J400,2)</f>
        <v>0</v>
      </c>
      <c r="L400" s="235">
        <v>21</v>
      </c>
      <c r="M400" s="235">
        <f>G400*(1+L400/100)</f>
        <v>0</v>
      </c>
      <c r="N400" s="234">
        <v>0</v>
      </c>
      <c r="O400" s="234">
        <f>ROUND(E400*N400,2)</f>
        <v>0</v>
      </c>
      <c r="P400" s="234">
        <v>0</v>
      </c>
      <c r="Q400" s="234">
        <f>ROUND(E400*P400,2)</f>
        <v>0</v>
      </c>
      <c r="R400" s="235"/>
      <c r="S400" s="235" t="s">
        <v>118</v>
      </c>
      <c r="T400" s="235" t="s">
        <v>118</v>
      </c>
      <c r="U400" s="235">
        <v>0</v>
      </c>
      <c r="V400" s="235">
        <f>ROUND(E400*U400,2)</f>
        <v>0</v>
      </c>
      <c r="W400" s="235"/>
      <c r="X400" s="235" t="s">
        <v>119</v>
      </c>
      <c r="Y400" s="214"/>
      <c r="Z400" s="214"/>
      <c r="AA400" s="214"/>
      <c r="AB400" s="214"/>
      <c r="AC400" s="214"/>
      <c r="AD400" s="214"/>
      <c r="AE400" s="214"/>
      <c r="AF400" s="214"/>
      <c r="AG400" s="214" t="s">
        <v>385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9" t="s">
        <v>430</v>
      </c>
      <c r="D401" s="237"/>
      <c r="E401" s="238">
        <v>341.03</v>
      </c>
      <c r="F401" s="235"/>
      <c r="G401" s="235"/>
      <c r="H401" s="235"/>
      <c r="I401" s="235"/>
      <c r="J401" s="235"/>
      <c r="K401" s="235"/>
      <c r="L401" s="235"/>
      <c r="M401" s="235"/>
      <c r="N401" s="234"/>
      <c r="O401" s="234"/>
      <c r="P401" s="234"/>
      <c r="Q401" s="234"/>
      <c r="R401" s="235"/>
      <c r="S401" s="235"/>
      <c r="T401" s="235"/>
      <c r="U401" s="235"/>
      <c r="V401" s="235"/>
      <c r="W401" s="235"/>
      <c r="X401" s="235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122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54">
        <v>45</v>
      </c>
      <c r="B402" s="255" t="s">
        <v>431</v>
      </c>
      <c r="C402" s="268" t="s">
        <v>432</v>
      </c>
      <c r="D402" s="256" t="s">
        <v>347</v>
      </c>
      <c r="E402" s="257">
        <v>113.676</v>
      </c>
      <c r="F402" s="258"/>
      <c r="G402" s="259">
        <f>ROUND(E402*F402,2)</f>
        <v>0</v>
      </c>
      <c r="H402" s="236"/>
      <c r="I402" s="235">
        <f>ROUND(E402*H402,2)</f>
        <v>0</v>
      </c>
      <c r="J402" s="236"/>
      <c r="K402" s="235">
        <f>ROUND(E402*J402,2)</f>
        <v>0</v>
      </c>
      <c r="L402" s="235">
        <v>21</v>
      </c>
      <c r="M402" s="235">
        <f>G402*(1+L402/100)</f>
        <v>0</v>
      </c>
      <c r="N402" s="234">
        <v>0</v>
      </c>
      <c r="O402" s="234">
        <f>ROUND(E402*N402,2)</f>
        <v>0</v>
      </c>
      <c r="P402" s="234">
        <v>0</v>
      </c>
      <c r="Q402" s="234">
        <f>ROUND(E402*P402,2)</f>
        <v>0</v>
      </c>
      <c r="R402" s="235"/>
      <c r="S402" s="235" t="s">
        <v>118</v>
      </c>
      <c r="T402" s="235" t="s">
        <v>118</v>
      </c>
      <c r="U402" s="235">
        <v>0</v>
      </c>
      <c r="V402" s="235">
        <f>ROUND(E402*U402,2)</f>
        <v>0</v>
      </c>
      <c r="W402" s="235"/>
      <c r="X402" s="235" t="s">
        <v>119</v>
      </c>
      <c r="Y402" s="214"/>
      <c r="Z402" s="214"/>
      <c r="AA402" s="214"/>
      <c r="AB402" s="214"/>
      <c r="AC402" s="214"/>
      <c r="AD402" s="214"/>
      <c r="AE402" s="214"/>
      <c r="AF402" s="214"/>
      <c r="AG402" s="214" t="s">
        <v>385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1"/>
      <c r="B403" s="232"/>
      <c r="C403" s="269" t="s">
        <v>433</v>
      </c>
      <c r="D403" s="237"/>
      <c r="E403" s="238">
        <v>113.68</v>
      </c>
      <c r="F403" s="235"/>
      <c r="G403" s="235"/>
      <c r="H403" s="235"/>
      <c r="I403" s="235"/>
      <c r="J403" s="235"/>
      <c r="K403" s="235"/>
      <c r="L403" s="235"/>
      <c r="M403" s="235"/>
      <c r="N403" s="234"/>
      <c r="O403" s="234"/>
      <c r="P403" s="234"/>
      <c r="Q403" s="234"/>
      <c r="R403" s="235"/>
      <c r="S403" s="235"/>
      <c r="T403" s="235"/>
      <c r="U403" s="235"/>
      <c r="V403" s="235"/>
      <c r="W403" s="235"/>
      <c r="X403" s="235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122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54">
        <v>46</v>
      </c>
      <c r="B404" s="255" t="s">
        <v>434</v>
      </c>
      <c r="C404" s="268" t="s">
        <v>435</v>
      </c>
      <c r="D404" s="256" t="s">
        <v>347</v>
      </c>
      <c r="E404" s="257">
        <v>19.351710000000001</v>
      </c>
      <c r="F404" s="258"/>
      <c r="G404" s="259">
        <f>ROUND(E404*F404,2)</f>
        <v>0</v>
      </c>
      <c r="H404" s="236"/>
      <c r="I404" s="235">
        <f>ROUND(E404*H404,2)</f>
        <v>0</v>
      </c>
      <c r="J404" s="236"/>
      <c r="K404" s="235">
        <f>ROUND(E404*J404,2)</f>
        <v>0</v>
      </c>
      <c r="L404" s="235">
        <v>21</v>
      </c>
      <c r="M404" s="235">
        <f>G404*(1+L404/100)</f>
        <v>0</v>
      </c>
      <c r="N404" s="234">
        <v>0</v>
      </c>
      <c r="O404" s="234">
        <f>ROUND(E404*N404,2)</f>
        <v>0</v>
      </c>
      <c r="P404" s="234">
        <v>0</v>
      </c>
      <c r="Q404" s="234">
        <f>ROUND(E404*P404,2)</f>
        <v>0</v>
      </c>
      <c r="R404" s="235"/>
      <c r="S404" s="235" t="s">
        <v>436</v>
      </c>
      <c r="T404" s="235" t="s">
        <v>172</v>
      </c>
      <c r="U404" s="235">
        <v>0</v>
      </c>
      <c r="V404" s="235">
        <f>ROUND(E404*U404,2)</f>
        <v>0</v>
      </c>
      <c r="W404" s="235"/>
      <c r="X404" s="235" t="s">
        <v>119</v>
      </c>
      <c r="Y404" s="214"/>
      <c r="Z404" s="214"/>
      <c r="AA404" s="214"/>
      <c r="AB404" s="214"/>
      <c r="AC404" s="214"/>
      <c r="AD404" s="214"/>
      <c r="AE404" s="214"/>
      <c r="AF404" s="214"/>
      <c r="AG404" s="214" t="s">
        <v>385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9" t="s">
        <v>437</v>
      </c>
      <c r="D405" s="237"/>
      <c r="E405" s="238">
        <v>6.9247100000000001</v>
      </c>
      <c r="F405" s="235"/>
      <c r="G405" s="235"/>
      <c r="H405" s="235"/>
      <c r="I405" s="235"/>
      <c r="J405" s="235"/>
      <c r="K405" s="235"/>
      <c r="L405" s="235"/>
      <c r="M405" s="235"/>
      <c r="N405" s="234"/>
      <c r="O405" s="234"/>
      <c r="P405" s="234"/>
      <c r="Q405" s="234"/>
      <c r="R405" s="235"/>
      <c r="S405" s="235"/>
      <c r="T405" s="235"/>
      <c r="U405" s="235"/>
      <c r="V405" s="235"/>
      <c r="W405" s="235"/>
      <c r="X405" s="235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122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31"/>
      <c r="B406" s="232"/>
      <c r="C406" s="269" t="s">
        <v>403</v>
      </c>
      <c r="D406" s="237"/>
      <c r="E406" s="238">
        <v>10.025</v>
      </c>
      <c r="F406" s="235"/>
      <c r="G406" s="235"/>
      <c r="H406" s="235"/>
      <c r="I406" s="235"/>
      <c r="J406" s="235"/>
      <c r="K406" s="235"/>
      <c r="L406" s="235"/>
      <c r="M406" s="235"/>
      <c r="N406" s="234"/>
      <c r="O406" s="234"/>
      <c r="P406" s="234"/>
      <c r="Q406" s="234"/>
      <c r="R406" s="235"/>
      <c r="S406" s="235"/>
      <c r="T406" s="235"/>
      <c r="U406" s="235"/>
      <c r="V406" s="235"/>
      <c r="W406" s="235"/>
      <c r="X406" s="235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122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9" t="s">
        <v>404</v>
      </c>
      <c r="D407" s="237"/>
      <c r="E407" s="238">
        <v>2.3370000000000002</v>
      </c>
      <c r="F407" s="235"/>
      <c r="G407" s="235"/>
      <c r="H407" s="235"/>
      <c r="I407" s="235"/>
      <c r="J407" s="235"/>
      <c r="K407" s="235"/>
      <c r="L407" s="235"/>
      <c r="M407" s="235"/>
      <c r="N407" s="234"/>
      <c r="O407" s="234"/>
      <c r="P407" s="234"/>
      <c r="Q407" s="234"/>
      <c r="R407" s="235"/>
      <c r="S407" s="235"/>
      <c r="T407" s="235"/>
      <c r="U407" s="235"/>
      <c r="V407" s="235"/>
      <c r="W407" s="235"/>
      <c r="X407" s="235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122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69" t="s">
        <v>405</v>
      </c>
      <c r="D408" s="237"/>
      <c r="E408" s="238">
        <v>6.5000000000000002E-2</v>
      </c>
      <c r="F408" s="235"/>
      <c r="G408" s="235"/>
      <c r="H408" s="235"/>
      <c r="I408" s="235"/>
      <c r="J408" s="235"/>
      <c r="K408" s="235"/>
      <c r="L408" s="235"/>
      <c r="M408" s="235"/>
      <c r="N408" s="234"/>
      <c r="O408" s="234"/>
      <c r="P408" s="234"/>
      <c r="Q408" s="234"/>
      <c r="R408" s="235"/>
      <c r="S408" s="235"/>
      <c r="T408" s="235"/>
      <c r="U408" s="235"/>
      <c r="V408" s="235"/>
      <c r="W408" s="235"/>
      <c r="X408" s="235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122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54">
        <v>47</v>
      </c>
      <c r="B409" s="255" t="s">
        <v>438</v>
      </c>
      <c r="C409" s="268" t="s">
        <v>439</v>
      </c>
      <c r="D409" s="256" t="s">
        <v>347</v>
      </c>
      <c r="E409" s="257">
        <v>37.485999999999997</v>
      </c>
      <c r="F409" s="258"/>
      <c r="G409" s="259">
        <f>ROUND(E409*F409,2)</f>
        <v>0</v>
      </c>
      <c r="H409" s="236"/>
      <c r="I409" s="235">
        <f>ROUND(E409*H409,2)</f>
        <v>0</v>
      </c>
      <c r="J409" s="236"/>
      <c r="K409" s="235">
        <f>ROUND(E409*J409,2)</f>
        <v>0</v>
      </c>
      <c r="L409" s="235">
        <v>21</v>
      </c>
      <c r="M409" s="235">
        <f>G409*(1+L409/100)</f>
        <v>0</v>
      </c>
      <c r="N409" s="234">
        <v>0</v>
      </c>
      <c r="O409" s="234">
        <f>ROUND(E409*N409,2)</f>
        <v>0</v>
      </c>
      <c r="P409" s="234">
        <v>0</v>
      </c>
      <c r="Q409" s="234">
        <f>ROUND(E409*P409,2)</f>
        <v>0</v>
      </c>
      <c r="R409" s="235"/>
      <c r="S409" s="235" t="s">
        <v>118</v>
      </c>
      <c r="T409" s="235" t="s">
        <v>118</v>
      </c>
      <c r="U409" s="235">
        <v>0</v>
      </c>
      <c r="V409" s="235">
        <f>ROUND(E409*U409,2)</f>
        <v>0</v>
      </c>
      <c r="W409" s="235"/>
      <c r="X409" s="235" t="s">
        <v>119</v>
      </c>
      <c r="Y409" s="214"/>
      <c r="Z409" s="214"/>
      <c r="AA409" s="214"/>
      <c r="AB409" s="214"/>
      <c r="AC409" s="214"/>
      <c r="AD409" s="214"/>
      <c r="AE409" s="214"/>
      <c r="AF409" s="214"/>
      <c r="AG409" s="214" t="s">
        <v>385</v>
      </c>
      <c r="AH409" s="214"/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9" t="s">
        <v>440</v>
      </c>
      <c r="D410" s="237"/>
      <c r="E410" s="238">
        <v>37.49</v>
      </c>
      <c r="F410" s="235"/>
      <c r="G410" s="235"/>
      <c r="H410" s="235"/>
      <c r="I410" s="235"/>
      <c r="J410" s="235"/>
      <c r="K410" s="235"/>
      <c r="L410" s="235"/>
      <c r="M410" s="235"/>
      <c r="N410" s="234"/>
      <c r="O410" s="234"/>
      <c r="P410" s="234"/>
      <c r="Q410" s="234"/>
      <c r="R410" s="235"/>
      <c r="S410" s="235"/>
      <c r="T410" s="235"/>
      <c r="U410" s="235"/>
      <c r="V410" s="235"/>
      <c r="W410" s="235"/>
      <c r="X410" s="235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122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ht="13.6" x14ac:dyDescent="0.2">
      <c r="A411" s="247" t="s">
        <v>113</v>
      </c>
      <c r="B411" s="248" t="s">
        <v>86</v>
      </c>
      <c r="C411" s="267" t="s">
        <v>29</v>
      </c>
      <c r="D411" s="249"/>
      <c r="E411" s="250"/>
      <c r="F411" s="251"/>
      <c r="G411" s="252">
        <f>SUMIF(AG412:AG413,"&lt;&gt;NOR",G412:G413)</f>
        <v>0</v>
      </c>
      <c r="H411" s="246"/>
      <c r="I411" s="246">
        <f>SUM(I412:I413)</f>
        <v>0</v>
      </c>
      <c r="J411" s="246"/>
      <c r="K411" s="246">
        <f>SUM(K412:K413)</f>
        <v>0</v>
      </c>
      <c r="L411" s="246"/>
      <c r="M411" s="246">
        <f>SUM(M412:M413)</f>
        <v>0</v>
      </c>
      <c r="N411" s="245"/>
      <c r="O411" s="245">
        <f>SUM(O412:O413)</f>
        <v>0</v>
      </c>
      <c r="P411" s="245"/>
      <c r="Q411" s="245">
        <f>SUM(Q412:Q413)</f>
        <v>0</v>
      </c>
      <c r="R411" s="246"/>
      <c r="S411" s="246"/>
      <c r="T411" s="246"/>
      <c r="U411" s="246"/>
      <c r="V411" s="246">
        <f>SUM(V412:V413)</f>
        <v>0</v>
      </c>
      <c r="W411" s="246"/>
      <c r="X411" s="246"/>
      <c r="AG411" t="s">
        <v>114</v>
      </c>
    </row>
    <row r="412" spans="1:60" outlineLevel="1" x14ac:dyDescent="0.2">
      <c r="A412" s="260">
        <v>48</v>
      </c>
      <c r="B412" s="261" t="s">
        <v>441</v>
      </c>
      <c r="C412" s="274" t="s">
        <v>442</v>
      </c>
      <c r="D412" s="262" t="s">
        <v>443</v>
      </c>
      <c r="E412" s="263">
        <v>1</v>
      </c>
      <c r="F412" s="264"/>
      <c r="G412" s="265">
        <f>ROUND(E412*F412,2)</f>
        <v>0</v>
      </c>
      <c r="H412" s="236"/>
      <c r="I412" s="235">
        <f>ROUND(E412*H412,2)</f>
        <v>0</v>
      </c>
      <c r="J412" s="236"/>
      <c r="K412" s="235">
        <f>ROUND(E412*J412,2)</f>
        <v>0</v>
      </c>
      <c r="L412" s="235">
        <v>21</v>
      </c>
      <c r="M412" s="235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5"/>
      <c r="S412" s="235" t="s">
        <v>171</v>
      </c>
      <c r="T412" s="235" t="s">
        <v>172</v>
      </c>
      <c r="U412" s="235">
        <v>0</v>
      </c>
      <c r="V412" s="235">
        <f>ROUND(E412*U412,2)</f>
        <v>0</v>
      </c>
      <c r="W412" s="235"/>
      <c r="X412" s="235" t="s">
        <v>444</v>
      </c>
      <c r="Y412" s="214"/>
      <c r="Z412" s="214"/>
      <c r="AA412" s="214"/>
      <c r="AB412" s="214"/>
      <c r="AC412" s="214"/>
      <c r="AD412" s="214"/>
      <c r="AE412" s="214"/>
      <c r="AF412" s="214"/>
      <c r="AG412" s="214" t="s">
        <v>445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60">
        <v>49</v>
      </c>
      <c r="B413" s="261" t="s">
        <v>446</v>
      </c>
      <c r="C413" s="274" t="s">
        <v>447</v>
      </c>
      <c r="D413" s="262" t="s">
        <v>443</v>
      </c>
      <c r="E413" s="263">
        <v>1</v>
      </c>
      <c r="F413" s="264"/>
      <c r="G413" s="265">
        <f>ROUND(E413*F413,2)</f>
        <v>0</v>
      </c>
      <c r="H413" s="236"/>
      <c r="I413" s="235">
        <f>ROUND(E413*H413,2)</f>
        <v>0</v>
      </c>
      <c r="J413" s="236"/>
      <c r="K413" s="235">
        <f>ROUND(E413*J413,2)</f>
        <v>0</v>
      </c>
      <c r="L413" s="235">
        <v>21</v>
      </c>
      <c r="M413" s="235">
        <f>G413*(1+L413/100)</f>
        <v>0</v>
      </c>
      <c r="N413" s="234">
        <v>0</v>
      </c>
      <c r="O413" s="234">
        <f>ROUND(E413*N413,2)</f>
        <v>0</v>
      </c>
      <c r="P413" s="234">
        <v>0</v>
      </c>
      <c r="Q413" s="234">
        <f>ROUND(E413*P413,2)</f>
        <v>0</v>
      </c>
      <c r="R413" s="235"/>
      <c r="S413" s="235" t="s">
        <v>171</v>
      </c>
      <c r="T413" s="235" t="s">
        <v>172</v>
      </c>
      <c r="U413" s="235">
        <v>0</v>
      </c>
      <c r="V413" s="235">
        <f>ROUND(E413*U413,2)</f>
        <v>0</v>
      </c>
      <c r="W413" s="235"/>
      <c r="X413" s="235" t="s">
        <v>444</v>
      </c>
      <c r="Y413" s="214"/>
      <c r="Z413" s="214"/>
      <c r="AA413" s="214"/>
      <c r="AB413" s="214"/>
      <c r="AC413" s="214"/>
      <c r="AD413" s="214"/>
      <c r="AE413" s="214"/>
      <c r="AF413" s="214"/>
      <c r="AG413" s="214" t="s">
        <v>445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13.6" x14ac:dyDescent="0.2">
      <c r="A414" s="247" t="s">
        <v>113</v>
      </c>
      <c r="B414" s="248" t="s">
        <v>87</v>
      </c>
      <c r="C414" s="267" t="s">
        <v>30</v>
      </c>
      <c r="D414" s="249"/>
      <c r="E414" s="250"/>
      <c r="F414" s="251"/>
      <c r="G414" s="252">
        <f>SUMIF(AG415:AG416,"&lt;&gt;NOR",G415:G416)</f>
        <v>0</v>
      </c>
      <c r="H414" s="246"/>
      <c r="I414" s="246">
        <f>SUM(I415:I416)</f>
        <v>0</v>
      </c>
      <c r="J414" s="246"/>
      <c r="K414" s="246">
        <f>SUM(K415:K416)</f>
        <v>0</v>
      </c>
      <c r="L414" s="246"/>
      <c r="M414" s="246">
        <f>SUM(M415:M416)</f>
        <v>0</v>
      </c>
      <c r="N414" s="245"/>
      <c r="O414" s="245">
        <f>SUM(O415:O416)</f>
        <v>0</v>
      </c>
      <c r="P414" s="245"/>
      <c r="Q414" s="245">
        <f>SUM(Q415:Q416)</f>
        <v>0</v>
      </c>
      <c r="R414" s="246"/>
      <c r="S414" s="246"/>
      <c r="T414" s="246"/>
      <c r="U414" s="246"/>
      <c r="V414" s="246">
        <f>SUM(V415:V416)</f>
        <v>0</v>
      </c>
      <c r="W414" s="246"/>
      <c r="X414" s="246"/>
      <c r="AG414" t="s">
        <v>114</v>
      </c>
    </row>
    <row r="415" spans="1:60" outlineLevel="1" x14ac:dyDescent="0.2">
      <c r="A415" s="260">
        <v>50</v>
      </c>
      <c r="B415" s="261" t="s">
        <v>448</v>
      </c>
      <c r="C415" s="274" t="s">
        <v>449</v>
      </c>
      <c r="D415" s="262" t="s">
        <v>443</v>
      </c>
      <c r="E415" s="263">
        <v>1</v>
      </c>
      <c r="F415" s="264"/>
      <c r="G415" s="265">
        <f>ROUND(E415*F415,2)</f>
        <v>0</v>
      </c>
      <c r="H415" s="236"/>
      <c r="I415" s="235">
        <f>ROUND(E415*H415,2)</f>
        <v>0</v>
      </c>
      <c r="J415" s="236"/>
      <c r="K415" s="235">
        <f>ROUND(E415*J415,2)</f>
        <v>0</v>
      </c>
      <c r="L415" s="235">
        <v>21</v>
      </c>
      <c r="M415" s="235">
        <f>G415*(1+L415/100)</f>
        <v>0</v>
      </c>
      <c r="N415" s="234">
        <v>0</v>
      </c>
      <c r="O415" s="234">
        <f>ROUND(E415*N415,2)</f>
        <v>0</v>
      </c>
      <c r="P415" s="234">
        <v>0</v>
      </c>
      <c r="Q415" s="234">
        <f>ROUND(E415*P415,2)</f>
        <v>0</v>
      </c>
      <c r="R415" s="235"/>
      <c r="S415" s="235" t="s">
        <v>171</v>
      </c>
      <c r="T415" s="235" t="s">
        <v>172</v>
      </c>
      <c r="U415" s="235">
        <v>0</v>
      </c>
      <c r="V415" s="235">
        <f>ROUND(E415*U415,2)</f>
        <v>0</v>
      </c>
      <c r="W415" s="235"/>
      <c r="X415" s="235" t="s">
        <v>444</v>
      </c>
      <c r="Y415" s="214"/>
      <c r="Z415" s="214"/>
      <c r="AA415" s="214"/>
      <c r="AB415" s="214"/>
      <c r="AC415" s="214"/>
      <c r="AD415" s="214"/>
      <c r="AE415" s="214"/>
      <c r="AF415" s="214"/>
      <c r="AG415" s="214" t="s">
        <v>450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54">
        <v>51</v>
      </c>
      <c r="B416" s="255" t="s">
        <v>451</v>
      </c>
      <c r="C416" s="268" t="s">
        <v>452</v>
      </c>
      <c r="D416" s="256" t="s">
        <v>443</v>
      </c>
      <c r="E416" s="257">
        <v>1</v>
      </c>
      <c r="F416" s="258"/>
      <c r="G416" s="259">
        <f>ROUND(E416*F416,2)</f>
        <v>0</v>
      </c>
      <c r="H416" s="236"/>
      <c r="I416" s="235">
        <f>ROUND(E416*H416,2)</f>
        <v>0</v>
      </c>
      <c r="J416" s="236"/>
      <c r="K416" s="235">
        <f>ROUND(E416*J416,2)</f>
        <v>0</v>
      </c>
      <c r="L416" s="235">
        <v>21</v>
      </c>
      <c r="M416" s="235">
        <f>G416*(1+L416/100)</f>
        <v>0</v>
      </c>
      <c r="N416" s="234">
        <v>0</v>
      </c>
      <c r="O416" s="234">
        <f>ROUND(E416*N416,2)</f>
        <v>0</v>
      </c>
      <c r="P416" s="234">
        <v>0</v>
      </c>
      <c r="Q416" s="234">
        <f>ROUND(E416*P416,2)</f>
        <v>0</v>
      </c>
      <c r="R416" s="235"/>
      <c r="S416" s="235" t="s">
        <v>118</v>
      </c>
      <c r="T416" s="235" t="s">
        <v>172</v>
      </c>
      <c r="U416" s="235">
        <v>0</v>
      </c>
      <c r="V416" s="235">
        <f>ROUND(E416*U416,2)</f>
        <v>0</v>
      </c>
      <c r="W416" s="235"/>
      <c r="X416" s="235" t="s">
        <v>444</v>
      </c>
      <c r="Y416" s="214"/>
      <c r="Z416" s="214"/>
      <c r="AA416" s="214"/>
      <c r="AB416" s="214"/>
      <c r="AC416" s="214"/>
      <c r="AD416" s="214"/>
      <c r="AE416" s="214"/>
      <c r="AF416" s="214"/>
      <c r="AG416" s="214" t="s">
        <v>450</v>
      </c>
      <c r="AH416" s="214"/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33" x14ac:dyDescent="0.2">
      <c r="A417" s="3"/>
      <c r="B417" s="4"/>
      <c r="C417" s="276"/>
      <c r="D417" s="6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AE417">
        <v>15</v>
      </c>
      <c r="AF417">
        <v>21</v>
      </c>
      <c r="AG417" t="s">
        <v>100</v>
      </c>
    </row>
    <row r="418" spans="1:33" ht="13.6" x14ac:dyDescent="0.2">
      <c r="A418" s="217"/>
      <c r="B418" s="218" t="s">
        <v>31</v>
      </c>
      <c r="C418" s="277"/>
      <c r="D418" s="219"/>
      <c r="E418" s="220"/>
      <c r="F418" s="220"/>
      <c r="G418" s="253">
        <f>G8+G41+G102+G200+G206+G209+G214+G298+G301+G322+G328+G335+G411+G414</f>
        <v>0</v>
      </c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AE418">
        <f>SUMIF(L7:L416,AE417,G7:G416)</f>
        <v>0</v>
      </c>
      <c r="AF418">
        <f>SUMIF(L7:L416,AF417,G7:G416)</f>
        <v>0</v>
      </c>
      <c r="AG418" t="s">
        <v>453</v>
      </c>
    </row>
    <row r="419" spans="1:33" x14ac:dyDescent="0.2">
      <c r="A419" s="3"/>
      <c r="B419" s="4"/>
      <c r="C419" s="276"/>
      <c r="D419" s="6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33" x14ac:dyDescent="0.2">
      <c r="A420" s="3"/>
      <c r="B420" s="4"/>
      <c r="C420" s="276"/>
      <c r="D420" s="6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33" x14ac:dyDescent="0.2">
      <c r="A421" s="221" t="s">
        <v>454</v>
      </c>
      <c r="B421" s="221"/>
      <c r="C421" s="278"/>
      <c r="D421" s="6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33" x14ac:dyDescent="0.2">
      <c r="A422" s="222"/>
      <c r="B422" s="223"/>
      <c r="C422" s="279"/>
      <c r="D422" s="223"/>
      <c r="E422" s="223"/>
      <c r="F422" s="223"/>
      <c r="G422" s="224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AG422" t="s">
        <v>455</v>
      </c>
    </row>
    <row r="423" spans="1:33" x14ac:dyDescent="0.2">
      <c r="A423" s="225"/>
      <c r="B423" s="226"/>
      <c r="C423" s="280"/>
      <c r="D423" s="226"/>
      <c r="E423" s="226"/>
      <c r="F423" s="226"/>
      <c r="G423" s="227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33" x14ac:dyDescent="0.2">
      <c r="A424" s="225"/>
      <c r="B424" s="226"/>
      <c r="C424" s="280"/>
      <c r="D424" s="226"/>
      <c r="E424" s="226"/>
      <c r="F424" s="226"/>
      <c r="G424" s="227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33" x14ac:dyDescent="0.2">
      <c r="A425" s="225"/>
      <c r="B425" s="226"/>
      <c r="C425" s="280"/>
      <c r="D425" s="226"/>
      <c r="E425" s="226"/>
      <c r="F425" s="226"/>
      <c r="G425" s="227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33" x14ac:dyDescent="0.2">
      <c r="A426" s="228"/>
      <c r="B426" s="229"/>
      <c r="C426" s="281"/>
      <c r="D426" s="229"/>
      <c r="E426" s="229"/>
      <c r="F426" s="229"/>
      <c r="G426" s="230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33" x14ac:dyDescent="0.2">
      <c r="A427" s="3"/>
      <c r="B427" s="4"/>
      <c r="C427" s="276"/>
      <c r="D427" s="6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33" x14ac:dyDescent="0.2">
      <c r="C428" s="282"/>
      <c r="D428" s="10"/>
      <c r="AG428" t="s">
        <v>456</v>
      </c>
    </row>
    <row r="429" spans="1:33" x14ac:dyDescent="0.2">
      <c r="D429" s="10"/>
    </row>
    <row r="430" spans="1:33" x14ac:dyDescent="0.2">
      <c r="D430" s="10"/>
    </row>
    <row r="431" spans="1:33" x14ac:dyDescent="0.2">
      <c r="D431" s="10"/>
    </row>
    <row r="432" spans="1:33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421:C421"/>
    <mergeCell ref="A422:G4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4 Pol'!Názvy_tisku</vt:lpstr>
      <vt:lpstr>oadresa</vt:lpstr>
      <vt:lpstr>Stavba!Objednatel</vt:lpstr>
      <vt:lpstr>Stavba!Objekt</vt:lpstr>
      <vt:lpstr>'SO 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2023-05-18T06:28:26Z</dcterms:modified>
</cp:coreProperties>
</file>